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8195" windowHeight="10800"/>
  </bookViews>
  <sheets>
    <sheet name="template" sheetId="1" r:id="rId1"/>
    <sheet name="table" sheetId="2" state="hidden" r:id="rId2"/>
  </sheets>
  <externalReferences>
    <externalReference r:id="rId3"/>
    <externalReference r:id="rId4"/>
  </externalReferences>
  <definedNames>
    <definedName name="a_sourceindex">[1]Sources!$B$18:$B$132</definedName>
    <definedName name="l_compaccounts">table!$A$1:$A$108</definedName>
    <definedName name="month_end">[2]parameters!$A$1</definedName>
    <definedName name="SEARCH_RESULTLAST" localSheetId="1">table!$B$107</definedName>
    <definedName name="t_compaccounts">table!$A$1:$C$108</definedName>
  </definedNames>
  <calcPr calcId="145621"/>
</workbook>
</file>

<file path=xl/calcChain.xml><?xml version="1.0" encoding="utf-8"?>
<calcChain xmlns="http://schemas.openxmlformats.org/spreadsheetml/2006/main">
  <c r="A108" i="2" l="1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65" i="1" l="1"/>
  <c r="L63" i="1"/>
  <c r="J63" i="1"/>
  <c r="C63" i="1"/>
  <c r="L62" i="1"/>
  <c r="J62" i="1"/>
  <c r="C62" i="1"/>
  <c r="L61" i="1"/>
  <c r="J61" i="1"/>
  <c r="C61" i="1"/>
  <c r="L60" i="1"/>
  <c r="J60" i="1"/>
  <c r="C60" i="1"/>
  <c r="L59" i="1"/>
  <c r="J59" i="1"/>
  <c r="C59" i="1"/>
  <c r="L58" i="1"/>
  <c r="J58" i="1"/>
  <c r="C58" i="1"/>
  <c r="L57" i="1"/>
  <c r="J57" i="1"/>
  <c r="C57" i="1"/>
  <c r="L56" i="1"/>
  <c r="J56" i="1"/>
  <c r="C56" i="1"/>
  <c r="C55" i="1"/>
  <c r="C54" i="1"/>
  <c r="C53" i="1"/>
  <c r="C52" i="1"/>
  <c r="C51" i="1"/>
  <c r="B45" i="1"/>
  <c r="L43" i="1"/>
  <c r="J43" i="1"/>
  <c r="C43" i="1"/>
  <c r="L42" i="1"/>
  <c r="J42" i="1"/>
  <c r="C42" i="1"/>
  <c r="L41" i="1"/>
  <c r="J41" i="1"/>
  <c r="C41" i="1"/>
  <c r="L40" i="1"/>
  <c r="J40" i="1"/>
  <c r="C40" i="1"/>
  <c r="L39" i="1"/>
  <c r="J39" i="1"/>
  <c r="C39" i="1"/>
  <c r="L38" i="1"/>
  <c r="J38" i="1"/>
  <c r="C38" i="1"/>
  <c r="C37" i="1"/>
  <c r="C36" i="1"/>
  <c r="C35" i="1"/>
  <c r="C34" i="1"/>
  <c r="C33" i="1"/>
  <c r="C32" i="1"/>
  <c r="C31" i="1"/>
  <c r="B25" i="1"/>
  <c r="L23" i="1"/>
  <c r="J23" i="1"/>
  <c r="C23" i="1"/>
  <c r="L22" i="1"/>
  <c r="J22" i="1"/>
  <c r="C22" i="1"/>
  <c r="L21" i="1"/>
  <c r="J21" i="1"/>
  <c r="C21" i="1"/>
  <c r="L20" i="1"/>
  <c r="J20" i="1"/>
  <c r="C20" i="1"/>
  <c r="L19" i="1"/>
  <c r="J19" i="1"/>
  <c r="C19" i="1"/>
  <c r="L18" i="1"/>
  <c r="J18" i="1"/>
  <c r="C18" i="1"/>
  <c r="L17" i="1"/>
  <c r="J17" i="1"/>
  <c r="C17" i="1"/>
  <c r="L16" i="1"/>
  <c r="J16" i="1"/>
  <c r="C16" i="1"/>
  <c r="L15" i="1"/>
  <c r="J15" i="1"/>
  <c r="C15" i="1"/>
  <c r="L14" i="1"/>
  <c r="C14" i="1"/>
  <c r="C13" i="1"/>
  <c r="C12" i="1"/>
  <c r="C11" i="1"/>
  <c r="C65" i="1" l="1"/>
  <c r="C66" i="1" s="1"/>
  <c r="C45" i="1"/>
  <c r="C46" i="1" s="1"/>
  <c r="C25" i="1"/>
  <c r="C26" i="1" s="1"/>
</calcChain>
</file>

<file path=xl/sharedStrings.xml><?xml version="1.0" encoding="utf-8"?>
<sst xmlns="http://schemas.openxmlformats.org/spreadsheetml/2006/main" count="214" uniqueCount="136">
  <si>
    <t>Date of preparation:</t>
  </si>
  <si>
    <t>Name:</t>
  </si>
  <si>
    <t>PID/Position:</t>
  </si>
  <si>
    <t>Base salary (Annual):</t>
  </si>
  <si>
    <t>Effective Date:</t>
  </si>
  <si>
    <t>cost share if highlighted</t>
  </si>
  <si>
    <t>%</t>
  </si>
  <si>
    <t>Budget Amount (Calculated from Base x %, but may be overwritten)</t>
  </si>
  <si>
    <t>Combo Code, if known</t>
  </si>
  <si>
    <t>Fund</t>
  </si>
  <si>
    <t>Source</t>
  </si>
  <si>
    <t>Acct Description 
(choose dropdown)</t>
  </si>
  <si>
    <t>Dept</t>
  </si>
  <si>
    <t>Bus Unit PC</t>
  </si>
  <si>
    <t>Project / Grant</t>
  </si>
  <si>
    <t>Activity ID</t>
  </si>
  <si>
    <t>Program Code</t>
  </si>
  <si>
    <t>Cost Code 1</t>
  </si>
  <si>
    <t>Cost Code 2</t>
  </si>
  <si>
    <t>Cost Code 3</t>
  </si>
  <si>
    <t>Funding End Date</t>
  </si>
  <si>
    <t>Future Year Budget?</t>
  </si>
  <si>
    <t>Future Year Amount</t>
  </si>
  <si>
    <t>Grant funding is missing ProjectID</t>
  </si>
  <si>
    <t>check against base</t>
  </si>
  <si>
    <t>Comments:</t>
  </si>
  <si>
    <t>Funding Swaps Template</t>
  </si>
  <si>
    <t>EPA Non Teach On Campus</t>
  </si>
  <si>
    <t>EPA Non Teach Off Campus</t>
  </si>
  <si>
    <t>EPA Non Teach Supplement</t>
  </si>
  <si>
    <t>EPA Non Teach Leave</t>
  </si>
  <si>
    <t>EPA Non Teach Student Monthly</t>
  </si>
  <si>
    <t>EPA Non Teach Student Biweekly</t>
  </si>
  <si>
    <t>Suspense/Default Payroll Clear</t>
  </si>
  <si>
    <t>EPA Non Teach Overtime</t>
  </si>
  <si>
    <t>EPA Non Teach Holiday Premium</t>
  </si>
  <si>
    <t>EPA Non Teach Shift Premium</t>
  </si>
  <si>
    <t>EPA Non Teach Other Premium</t>
  </si>
  <si>
    <t>EPA Non Teach Bonus Clinical</t>
  </si>
  <si>
    <t>EPA Non Teach On Loan Base</t>
  </si>
  <si>
    <t>EPA Non Teach On Loan Suppleme</t>
  </si>
  <si>
    <t>EPA Non Teach Severance</t>
  </si>
  <si>
    <t>EPA Salary Reserves</t>
  </si>
  <si>
    <t>SPA On Campus</t>
  </si>
  <si>
    <t>SPA Off Campus</t>
  </si>
  <si>
    <t>SPA Cost Of Living Difference</t>
  </si>
  <si>
    <t>SPA Overtime</t>
  </si>
  <si>
    <t>SPA Holiday Premium</t>
  </si>
  <si>
    <t>SPA Shift Premium</t>
  </si>
  <si>
    <t>SPA Employee On Loan-Base</t>
  </si>
  <si>
    <t>SPA Employee On Loan Supplemen</t>
  </si>
  <si>
    <t>SPA Severance Wages Reserve</t>
  </si>
  <si>
    <t>SPA Severance Wages</t>
  </si>
  <si>
    <t>SPA Standby Pay</t>
  </si>
  <si>
    <t>SPA Longevity Payment</t>
  </si>
  <si>
    <t>SPA Salary Reserve</t>
  </si>
  <si>
    <t>LEO Salary</t>
  </si>
  <si>
    <t>EPA Distinguished Professor</t>
  </si>
  <si>
    <t>EPA Teach On Campus</t>
  </si>
  <si>
    <t>EPA Teach Off Campus</t>
  </si>
  <si>
    <t>EPA Teach Supplemental Payment</t>
  </si>
  <si>
    <t>EPA Teach Leave</t>
  </si>
  <si>
    <t>EPA Teach Student Monthly</t>
  </si>
  <si>
    <t>EPA Teach Student Biweekly</t>
  </si>
  <si>
    <t>EPA Teach On Loan Base Pay</t>
  </si>
  <si>
    <t>EPA Teach On Loan Supplement</t>
  </si>
  <si>
    <t>EPA Teach Severance</t>
  </si>
  <si>
    <t>EPA Teach Salary Reserves</t>
  </si>
  <si>
    <t>Non Student Temp Wages</t>
  </si>
  <si>
    <t>Non Student Temp Wages Off Cam</t>
  </si>
  <si>
    <t>Non Student Temp Wages UTS</t>
  </si>
  <si>
    <t>Non Student Temp OT Wages</t>
  </si>
  <si>
    <t>Non Student Temp Wages Holiday</t>
  </si>
  <si>
    <t>Non Student Temp Wages Shift</t>
  </si>
  <si>
    <t>Non Student Temp Wages On Call</t>
  </si>
  <si>
    <t>Student Temp Wages CWS Fed</t>
  </si>
  <si>
    <t>Student Temp Wages CWS State</t>
  </si>
  <si>
    <t>Student Temp Wages CWS Dept Fa</t>
  </si>
  <si>
    <t>Student Temp Wages CWS Dept Gr</t>
  </si>
  <si>
    <t>Student Temp Wages CWS Inst</t>
  </si>
  <si>
    <t>Student Temp Wages</t>
  </si>
  <si>
    <t>Student Temp Wages-Comm Serv</t>
  </si>
  <si>
    <t>Student Temp Wages-America Rea</t>
  </si>
  <si>
    <t>Graduate Assistants</t>
  </si>
  <si>
    <t>Student Temp Wages Overtime</t>
  </si>
  <si>
    <t>Student Premium Pay Holiday</t>
  </si>
  <si>
    <t>Student Premium Pay Shift</t>
  </si>
  <si>
    <t>Student Premium Pay Other</t>
  </si>
  <si>
    <t>Study Subject Payments</t>
  </si>
  <si>
    <t>Study Subject Expenses</t>
  </si>
  <si>
    <t>Social Security-OASDI</t>
  </si>
  <si>
    <t>Social Security-Hospital Insur</t>
  </si>
  <si>
    <t>State Retirement</t>
  </si>
  <si>
    <t>State Retirement-OSBM 1.36%</t>
  </si>
  <si>
    <t>LEO Retirement</t>
  </si>
  <si>
    <t>ORP-TIAA Retirement</t>
  </si>
  <si>
    <t>ORP-TIAA Health Plan Benefits</t>
  </si>
  <si>
    <t>ORP-Lincoln National</t>
  </si>
  <si>
    <t>ORP-VALIC</t>
  </si>
  <si>
    <t>ORP-Fidelity</t>
  </si>
  <si>
    <t>Medical Insurance-Other</t>
  </si>
  <si>
    <t>Medical Insurance</t>
  </si>
  <si>
    <t>Medical Insurance-HMO Health P</t>
  </si>
  <si>
    <t>Medical Insurance-Grad Student</t>
  </si>
  <si>
    <t>Unemployment Compensation</t>
  </si>
  <si>
    <t>Workers Comp Premiums</t>
  </si>
  <si>
    <t>Workers Comp Premiums 2nd Qtr</t>
  </si>
  <si>
    <t>Workers Comp Premiums 3rd Qtr</t>
  </si>
  <si>
    <t>Workers Comp Premiums 4th Qtr</t>
  </si>
  <si>
    <t>Empl Benefit-Supp Life-Acc Ins</t>
  </si>
  <si>
    <t>Empl Benefit-MFPP Othr Med Ins</t>
  </si>
  <si>
    <t>Empl Benefit-MFPP Supp Retire</t>
  </si>
  <si>
    <t>Empl Benefit-Supp Long Trm Dis</t>
  </si>
  <si>
    <t>Empl Benefit-Vision Care</t>
  </si>
  <si>
    <t>Empl Benefit-Supp Med-Dent Ins</t>
  </si>
  <si>
    <t>Empl Benefit-House Staff</t>
  </si>
  <si>
    <t>Empl Benefit-C-G Fba</t>
  </si>
  <si>
    <t>Flex Spending Account</t>
  </si>
  <si>
    <t>Unemployment Insurance To DES</t>
  </si>
  <si>
    <t>Staff Benefits Reserves</t>
  </si>
  <si>
    <t>Staff Benefits Composite</t>
  </si>
  <si>
    <t>Short Term Disability</t>
  </si>
  <si>
    <t>Est Disability Pay SPA-2nd 6 M</t>
  </si>
  <si>
    <t>Est Disability Pay EPA-2nd 6 M</t>
  </si>
  <si>
    <t>Taxable Empl Expense Reimburse</t>
  </si>
  <si>
    <t>Mobile Communications Stipend</t>
  </si>
  <si>
    <t>Car Allowance</t>
  </si>
  <si>
    <t>Accrued Annual Leave Change</t>
  </si>
  <si>
    <t>Workers Comp Med Pay 1st Qtr</t>
  </si>
  <si>
    <t>Workers Comp Med Pay 2nd Qtr</t>
  </si>
  <si>
    <t>Workers Comp Med Pay 3rd Qtr</t>
  </si>
  <si>
    <t>Workers Comp Med Pay 4th Qtr</t>
  </si>
  <si>
    <t>Workers Comp Disabilty Lab Chg</t>
  </si>
  <si>
    <t>Workers Comp Perm Disabilty</t>
  </si>
  <si>
    <t>Workers Comp Death Benefits</t>
  </si>
  <si>
    <t>Home 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</si>
</sst>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\-#####\-####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Fill="1" applyBorder="1"/>
    <xf numFmtId="164" fontId="0" fillId="0" borderId="0" xfId="1" applyNumberFormat="1" applyFont="1" applyAlignment="1">
      <alignment horizontal="right"/>
    </xf>
    <xf numFmtId="14" fontId="0" fillId="2" borderId="1" xfId="0" applyNumberFormat="1" applyFill="1" applyBorder="1"/>
    <xf numFmtId="164" fontId="0" fillId="0" borderId="0" xfId="1" applyNumberFormat="1" applyFont="1"/>
    <xf numFmtId="0" fontId="3" fillId="0" borderId="0" xfId="0" applyFont="1"/>
    <xf numFmtId="0" fontId="3" fillId="2" borderId="1" xfId="0" applyFont="1" applyFill="1" applyBorder="1"/>
    <xf numFmtId="0" fontId="3" fillId="0" borderId="0" xfId="0" quotePrefix="1" applyFont="1"/>
    <xf numFmtId="0" fontId="3" fillId="0" borderId="0" xfId="0" quotePrefix="1" applyFont="1" applyFill="1" applyBorder="1"/>
    <xf numFmtId="0" fontId="5" fillId="0" borderId="0" xfId="0" applyFont="1"/>
    <xf numFmtId="165" fontId="0" fillId="2" borderId="1" xfId="2" applyNumberFormat="1" applyFont="1" applyFill="1" applyBorder="1"/>
    <xf numFmtId="14" fontId="6" fillId="2" borderId="1" xfId="0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4" borderId="0" xfId="0" applyFont="1" applyFill="1" applyAlignment="1">
      <alignment horizontal="center" wrapText="1"/>
    </xf>
    <xf numFmtId="164" fontId="3" fillId="4" borderId="0" xfId="1" applyNumberFormat="1" applyFont="1" applyFill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0" fontId="0" fillId="2" borderId="1" xfId="3" applyNumberFormat="1" applyFont="1" applyFill="1" applyBorder="1"/>
    <xf numFmtId="165" fontId="0" fillId="0" borderId="1" xfId="2" applyNumberFormat="1" applyFont="1" applyBorder="1"/>
    <xf numFmtId="165" fontId="0" fillId="0" borderId="5" xfId="2" applyNumberFormat="1" applyFont="1" applyFill="1" applyBorder="1"/>
    <xf numFmtId="0" fontId="0" fillId="2" borderId="1" xfId="0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4" fontId="0" fillId="2" borderId="1" xfId="2" applyFont="1" applyFill="1" applyBorder="1" applyAlignment="1">
      <alignment horizontal="center"/>
    </xf>
    <xf numFmtId="0" fontId="2" fillId="0" borderId="0" xfId="0" applyFont="1"/>
    <xf numFmtId="10" fontId="0" fillId="0" borderId="0" xfId="0" applyNumberFormat="1"/>
    <xf numFmtId="10" fontId="3" fillId="0" borderId="0" xfId="3" applyNumberFormat="1" applyFont="1"/>
    <xf numFmtId="164" fontId="3" fillId="0" borderId="0" xfId="1" applyNumberFormat="1" applyFont="1"/>
    <xf numFmtId="164" fontId="3" fillId="0" borderId="0" xfId="1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49" fontId="3" fillId="2" borderId="1" xfId="0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ill>
        <patternFill>
          <bgColor theme="7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hlp_budget\FY14%20Budget%20Development\NCIPH%20FY14%20Personnel%20Budget%20Workbook_gy2013.9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hlp_budget\FY14%20Budget%20Development\NCIPH%20FY14%20Personnel%20Budget%20Workbook_gy2013.11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Sources"/>
      <sheetName val="parameters"/>
      <sheetName val="Personnel"/>
      <sheetName val="Sources"/>
      <sheetName val="FTE"/>
      <sheetName val="dw7.2013"/>
      <sheetName val="dw8.2013"/>
      <sheetName val="Total Unfunded Effort"/>
      <sheetName val="Grants by Person"/>
      <sheetName val="People by Grant-%"/>
      <sheetName val="People by Grant-$"/>
      <sheetName val="People on Grants Ending"/>
      <sheetName val="By Area"/>
      <sheetName val="Total Unfunded Effort (2)"/>
      <sheetName val="ramses"/>
      <sheetName val="ExecSumm-Central Funding"/>
      <sheetName val="for area SSs"/>
      <sheetName val="FY14 Uses"/>
      <sheetName val="Sheet1"/>
      <sheetName val="Central Funds by Person by Mth"/>
      <sheetName val="FY14 Sources - NCIPH"/>
      <sheetName val="Grant by Person by Month"/>
      <sheetName val="FTE by Person by Month"/>
      <sheetName val="Funding by Person by Month"/>
      <sheetName val="Unfunded by Person by Month"/>
      <sheetName val="Grant names and numbers"/>
      <sheetName val="Account Totals"/>
      <sheetName val="Grant balance"/>
      <sheetName val="Acct list from DW"/>
      <sheetName val="Rachel PT calcs"/>
      <sheetName val="Tanya PT calcs"/>
      <sheetName val="Amy Nelson"/>
      <sheetName val="People by Grant"/>
    </sheetNames>
    <sheetDataSet>
      <sheetData sheetId="0"/>
      <sheetData sheetId="1">
        <row r="1">
          <cell r="A1">
            <v>41517</v>
          </cell>
        </row>
      </sheetData>
      <sheetData sheetId="2"/>
      <sheetData sheetId="3">
        <row r="18">
          <cell r="B18" t="str">
            <v>246024-External - Dean's Office</v>
          </cell>
        </row>
        <row r="19">
          <cell r="B19" t="str">
            <v>246101-External - HPM Teaching</v>
          </cell>
        </row>
        <row r="20">
          <cell r="B20" t="str">
            <v>246251-Central Sources-Allocated Amount</v>
          </cell>
        </row>
        <row r="21">
          <cell r="B21" t="str">
            <v>246261-Central Sources-Allocated Amount</v>
          </cell>
        </row>
        <row r="22">
          <cell r="B22" t="str">
            <v>246262-External - PHLP</v>
          </cell>
        </row>
        <row r="23">
          <cell r="B23" t="str">
            <v>246551-External - PHLP (PHN)</v>
          </cell>
        </row>
        <row r="24">
          <cell r="B24" t="str">
            <v>246701-External - PHLP</v>
          </cell>
        </row>
        <row r="25">
          <cell r="B25" t="str">
            <v>246703-External - PHLP - HCAP</v>
          </cell>
        </row>
        <row r="26">
          <cell r="B26" t="str">
            <v>258430-External - HPM teaching</v>
          </cell>
        </row>
        <row r="27">
          <cell r="B27" t="str">
            <v>258439-External - PHLP Certificates</v>
          </cell>
        </row>
        <row r="28">
          <cell r="B28" t="str">
            <v>298341-AHEC</v>
          </cell>
        </row>
        <row r="29">
          <cell r="B29" t="str">
            <v>312173-Transfer Stif Inv Income</v>
          </cell>
        </row>
        <row r="30">
          <cell r="B30" t="str">
            <v>316052-Special Occ Safety and Health Ctr</v>
          </cell>
        </row>
        <row r="31">
          <cell r="B31" t="str">
            <v>317473-Comm Health Copy Service</v>
          </cell>
        </row>
        <row r="32">
          <cell r="B32" t="str">
            <v>361605-External-HPM Public Health Admin</v>
          </cell>
        </row>
        <row r="33">
          <cell r="B33" t="str">
            <v>361609-External - Institute for the Environment</v>
          </cell>
        </row>
        <row r="34">
          <cell r="B34" t="str">
            <v>361614-Central Sources-Allocated Amount</v>
          </cell>
        </row>
        <row r="35">
          <cell r="B35" t="str">
            <v>361701-External - PHLP Central Sources</v>
          </cell>
        </row>
        <row r="36">
          <cell r="B36" t="str">
            <v>361970-External - IPRC</v>
          </cell>
        </row>
        <row r="37">
          <cell r="B37" t="str">
            <v>382422-OCE Receipts</v>
          </cell>
        </row>
        <row r="38">
          <cell r="B38" t="str">
            <v>382424-OSHERC receipts</v>
          </cell>
        </row>
        <row r="39">
          <cell r="B39" t="str">
            <v>535191-External - Respirator</v>
          </cell>
        </row>
        <row r="40">
          <cell r="B40" t="str">
            <v>535698-External - Recovery Indicators (RENCI, dept 4977)</v>
          </cell>
        </row>
        <row r="41">
          <cell r="B41" t="str">
            <v>536346-External - USDA Rural Disaster Resilience (dept 3118)</v>
          </cell>
        </row>
        <row r="42">
          <cell r="B42" t="str">
            <v>536551-External - CPC Measure Project</v>
          </cell>
        </row>
        <row r="43">
          <cell r="B43" t="str">
            <v>537020-External - NSF (dept 3118)</v>
          </cell>
        </row>
        <row r="44">
          <cell r="B44" t="str">
            <v>537825-External - MCH Workforce Dev</v>
          </cell>
        </row>
        <row r="45">
          <cell r="B45" t="str">
            <v>538936-MCH Distance Learning</v>
          </cell>
        </row>
        <row r="46">
          <cell r="B46" t="str">
            <v>539491-External - HRSA (SOM)</v>
          </cell>
        </row>
        <row r="47">
          <cell r="B47" t="str">
            <v>539543-PERRC</v>
          </cell>
        </row>
        <row r="48">
          <cell r="B48" t="str">
            <v>539607-External - EPID FETP</v>
          </cell>
        </row>
        <row r="49">
          <cell r="B49" t="str">
            <v>539638-PERRC</v>
          </cell>
        </row>
        <row r="50">
          <cell r="B50" t="str">
            <v>541181-BCBSM Healthy Food Systems</v>
          </cell>
        </row>
        <row r="51">
          <cell r="B51" t="str">
            <v>542043-Spokane</v>
          </cell>
        </row>
        <row r="52">
          <cell r="B52" t="str">
            <v>544034-Beacon</v>
          </cell>
        </row>
        <row r="53">
          <cell r="B53" t="str">
            <v>544191-Nebraska</v>
          </cell>
        </row>
        <row r="54">
          <cell r="B54" t="str">
            <v>544596-External - CPC Measure Project</v>
          </cell>
        </row>
        <row r="55">
          <cell r="B55" t="str">
            <v>544676-Responder Workforce Needs Assessment</v>
          </cell>
        </row>
        <row r="56">
          <cell r="B56" t="str">
            <v>544725-SciMetrika LLM (NTSIP)</v>
          </cell>
        </row>
        <row r="57">
          <cell r="B57" t="str">
            <v>544772-Nebraska Management Academy</v>
          </cell>
        </row>
        <row r="58">
          <cell r="B58" t="str">
            <v>544781-Informatics Contract</v>
          </cell>
        </row>
        <row r="59">
          <cell r="B59" t="str">
            <v>544853-ASTHO Management Academy</v>
          </cell>
        </row>
        <row r="60">
          <cell r="B60" t="str">
            <v>545186-NC Accreditation</v>
          </cell>
        </row>
        <row r="61">
          <cell r="B61" t="str">
            <v>545251-Albemarle Regional Health</v>
          </cell>
        </row>
        <row r="62">
          <cell r="B62" t="str">
            <v>545319-PHMC</v>
          </cell>
        </row>
        <row r="63">
          <cell r="B63" t="str">
            <v>545375-NPHII</v>
          </cell>
        </row>
        <row r="64">
          <cell r="B64" t="str">
            <v>546872-Partnership for Public Health Law Evaulation</v>
          </cell>
        </row>
        <row r="65">
          <cell r="B65" t="str">
            <v>546888-Informatics (Task Force for Global Health)</v>
          </cell>
        </row>
        <row r="66">
          <cell r="B66" t="str">
            <v>546890-Wake County Comm Health Assessment</v>
          </cell>
        </row>
        <row r="67">
          <cell r="B67" t="str">
            <v>546956-Richmond County Community Health Assessment</v>
          </cell>
        </row>
        <row r="68">
          <cell r="B68" t="str">
            <v>546986-ASTHO QI Plan</v>
          </cell>
        </row>
        <row r="69">
          <cell r="B69" t="str">
            <v>546989-PHAB</v>
          </cell>
        </row>
        <row r="70">
          <cell r="B70" t="str">
            <v>547000-Health Preparedness Training Washoe County</v>
          </cell>
        </row>
        <row r="71">
          <cell r="B71" t="str">
            <v>547002-Leadership Institute 360</v>
          </cell>
        </row>
        <row r="72">
          <cell r="B72" t="str">
            <v>547108-Management Academy Howard County</v>
          </cell>
        </row>
        <row r="73">
          <cell r="B73" t="str">
            <v>547169-Accreditation</v>
          </cell>
        </row>
        <row r="74">
          <cell r="B74" t="str">
            <v>547291-BCBSM (Minnesota)</v>
          </cell>
        </row>
        <row r="75">
          <cell r="B75" t="str">
            <v>547560-Healthy Weight Assessment</v>
          </cell>
        </row>
        <row r="76">
          <cell r="B76" t="str">
            <v>547926-RWJ - Economic Recession</v>
          </cell>
        </row>
        <row r="77">
          <cell r="B77" t="str">
            <v>547933-Interest for 547926</v>
          </cell>
        </row>
        <row r="78">
          <cell r="B78" t="str">
            <v>547948-Interest for RWJ 547945, 39964, 47944</v>
          </cell>
        </row>
        <row r="79">
          <cell r="B79" t="str">
            <v>547958-RWJF HKHC</v>
          </cell>
        </row>
        <row r="80">
          <cell r="B80" t="str">
            <v>547968-Network for Public Health Law - Southeastern Region - Year 1</v>
          </cell>
        </row>
        <row r="81">
          <cell r="B81" t="str">
            <v>552661-External - NIOSH Admin Core - PHNU</v>
          </cell>
        </row>
        <row r="82">
          <cell r="B82" t="str">
            <v>552669-External - NIOSH CE</v>
          </cell>
        </row>
        <row r="83">
          <cell r="B83" t="str">
            <v>552782-PERLC</v>
          </cell>
        </row>
        <row r="84">
          <cell r="B84" t="str">
            <v>552793-SPHTC</v>
          </cell>
        </row>
        <row r="85">
          <cell r="B85" t="str">
            <v>555016-External-Sheps AHRQ "Linkages"</v>
          </cell>
        </row>
        <row r="86">
          <cell r="B86" t="str">
            <v>555489-Income for 557508</v>
          </cell>
        </row>
        <row r="87">
          <cell r="B87" t="str">
            <v>557363-NPHII Evaluation (DPH)</v>
          </cell>
        </row>
        <row r="88">
          <cell r="B88" t="str">
            <v>557366-Public Health Training and Info Ntwk</v>
          </cell>
        </row>
        <row r="89">
          <cell r="B89" t="str">
            <v>557387-Pediatric Nutrition</v>
          </cell>
        </row>
        <row r="90">
          <cell r="B90" t="str">
            <v>557461-Immunization</v>
          </cell>
        </row>
        <row r="91">
          <cell r="B91" t="str">
            <v>557506-Incubator</v>
          </cell>
        </row>
        <row r="92">
          <cell r="B92" t="str">
            <v>557507-Boards of Health</v>
          </cell>
        </row>
        <row r="93">
          <cell r="B93" t="str">
            <v>557508-PHTIN</v>
          </cell>
        </row>
        <row r="94">
          <cell r="B94" t="str">
            <v>557519-NCEDSS</v>
          </cell>
        </row>
        <row r="95">
          <cell r="B95" t="str">
            <v>558733-NCDOT Bicycle and Pedestrian</v>
          </cell>
        </row>
        <row r="96">
          <cell r="B96" t="str">
            <v>559075-Georgia Disaster Awareness</v>
          </cell>
        </row>
        <row r="97">
          <cell r="B97" t="str">
            <v>559813-State Tribal Local</v>
          </cell>
        </row>
        <row r="98">
          <cell r="B98" t="str">
            <v>663510-Active Living</v>
          </cell>
        </row>
        <row r="99">
          <cell r="B99" t="str">
            <v>663511-Center for Public Health Gift Acct</v>
          </cell>
        </row>
        <row r="100">
          <cell r="B100" t="str">
            <v>666035-Comm Health Service State Contracts</v>
          </cell>
        </row>
        <row r="101">
          <cell r="B101" t="str">
            <v>666370-OCHD Contract</v>
          </cell>
        </row>
        <row r="102">
          <cell r="B102" t="str">
            <v>666380-Novant</v>
          </cell>
        </row>
        <row r="103">
          <cell r="B103" t="str">
            <v>666603-Incubator NC Public Health</v>
          </cell>
        </row>
        <row r="104">
          <cell r="B104" t="str">
            <v>667320-Center for Distance Learning Gift Fund</v>
          </cell>
        </row>
        <row r="105">
          <cell r="B105" t="str">
            <v>667323-NCIPH Gift Account</v>
          </cell>
        </row>
        <row r="106">
          <cell r="B106" t="str">
            <v>668373-External MCH HRSA</v>
          </cell>
        </row>
        <row r="107">
          <cell r="B107" t="str">
            <v>tbd1-External - PHLP reserve (Bus Mgr Reserve)</v>
          </cell>
        </row>
        <row r="108">
          <cell r="B108" t="str">
            <v>tbd1-NCIPH Bus Mgr Reserve</v>
          </cell>
        </row>
        <row r="109">
          <cell r="B109" t="str">
            <v>tbd2-Child Health</v>
          </cell>
        </row>
        <row r="110">
          <cell r="B110" t="str">
            <v>tbd3-HPM teaching</v>
          </cell>
        </row>
        <row r="111">
          <cell r="B111" t="str">
            <v>tbd4-Central Sources</v>
          </cell>
        </row>
        <row r="112">
          <cell r="B112" t="str">
            <v>tbd5-Unfunded Effort</v>
          </cell>
        </row>
        <row r="113">
          <cell r="B113" t="str">
            <v>tbd6-PERRC year 6 (539543 placehold)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Sources"/>
      <sheetName val="parameters"/>
      <sheetName val="Personnel"/>
      <sheetName val="Sources"/>
      <sheetName val="Sheet3"/>
      <sheetName val="Sheet2"/>
      <sheetName val="internal sala"/>
      <sheetName val="FTE"/>
      <sheetName val="dw7.2013"/>
      <sheetName val="dw8.2013"/>
      <sheetName val="Total Unfunded Effort"/>
      <sheetName val="Grants by Person"/>
      <sheetName val="People by Grant-%"/>
      <sheetName val="People by Grant-$"/>
      <sheetName val="People on Grants Ending"/>
      <sheetName val="By Area"/>
      <sheetName val="part-timers"/>
      <sheetName val="ramses"/>
      <sheetName val="ExecSumm-Central Funding"/>
      <sheetName val="for area SSs"/>
      <sheetName val="FY14 Uses"/>
      <sheetName val="Sheet1"/>
      <sheetName val="Central Funds by Person by Mth"/>
      <sheetName val="FY14 Sources - NCIPH"/>
      <sheetName val="Grant by Person by Month"/>
      <sheetName val="FTE by Person by Month"/>
      <sheetName val="Funding by Person by Month"/>
      <sheetName val="Unfunded by Person by Month"/>
      <sheetName val="Grant names and numbers"/>
      <sheetName val="Account Totals"/>
      <sheetName val="Grant balance"/>
      <sheetName val="Acct list from DW"/>
      <sheetName val="Rachel PT calcs"/>
      <sheetName val="Tanya PT calcs"/>
      <sheetName val="Amy Nelson"/>
    </sheetNames>
    <sheetDataSet>
      <sheetData sheetId="0"/>
      <sheetData sheetId="1">
        <row r="1">
          <cell r="A1">
            <v>41517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74"/>
  <sheetViews>
    <sheetView tabSelected="1" zoomScale="85" zoomScaleNormal="85" workbookViewId="0">
      <selection activeCell="C3" sqref="C3"/>
    </sheetView>
  </sheetViews>
  <sheetFormatPr defaultRowHeight="15" outlineLevelRow="1" outlineLevelCol="1" x14ac:dyDescent="0.25"/>
  <cols>
    <col min="1" max="1" width="8.85546875" customWidth="1"/>
    <col min="2" max="2" width="10.42578125" customWidth="1"/>
    <col min="3" max="3" width="16.5703125" customWidth="1"/>
    <col min="4" max="4" width="12.140625" customWidth="1"/>
    <col min="5" max="5" width="1.42578125" style="2" customWidth="1"/>
    <col min="6" max="6" width="6.140625" bestFit="1" customWidth="1"/>
    <col min="7" max="7" width="7" bestFit="1" customWidth="1"/>
    <col min="8" max="8" width="26.5703125" customWidth="1"/>
    <col min="9" max="9" width="11.140625" customWidth="1"/>
    <col min="10" max="10" width="7.7109375" customWidth="1"/>
    <col min="11" max="11" width="10.28515625" customWidth="1"/>
    <col min="12" max="12" width="8.7109375" customWidth="1"/>
    <col min="13" max="13" width="1.140625" style="2" hidden="1" customWidth="1" outlineLevel="1"/>
    <col min="14" max="14" width="10.42578125" hidden="1" customWidth="1" outlineLevel="1"/>
    <col min="15" max="15" width="12.7109375" hidden="1" customWidth="1" outlineLevel="1"/>
    <col min="16" max="16" width="15.140625" hidden="1" customWidth="1" outlineLevel="1"/>
    <col min="17" max="17" width="11" hidden="1" customWidth="1" outlineLevel="1"/>
    <col min="18" max="18" width="9.85546875" style="5" hidden="1" customWidth="1" outlineLevel="1"/>
    <col min="19" max="19" width="9.7109375" hidden="1" customWidth="1" outlineLevel="1"/>
    <col min="20" max="20" width="9.85546875" hidden="1" customWidth="1" outlineLevel="1"/>
    <col min="21" max="21" width="29.42578125" hidden="1" customWidth="1" outlineLevel="1" collapsed="1"/>
    <col min="22" max="22" width="10.5703125" style="5" bestFit="1" customWidth="1" collapsed="1"/>
    <col min="23" max="23" width="15.42578125" customWidth="1"/>
    <col min="24" max="24" width="3" customWidth="1"/>
    <col min="26" max="26" width="11.28515625" customWidth="1"/>
  </cols>
  <sheetData>
    <row r="1" spans="1:22" ht="15.75" x14ac:dyDescent="0.25">
      <c r="A1" s="1" t="s">
        <v>26</v>
      </c>
      <c r="J1" s="3" t="s">
        <v>0</v>
      </c>
      <c r="K1" s="4"/>
    </row>
    <row r="3" spans="1:22" x14ac:dyDescent="0.25">
      <c r="A3" s="6" t="s">
        <v>135</v>
      </c>
      <c r="C3" s="7"/>
    </row>
    <row r="4" spans="1:22" x14ac:dyDescent="0.25">
      <c r="A4" s="6" t="s">
        <v>1</v>
      </c>
      <c r="C4" s="7"/>
      <c r="D4" s="8"/>
      <c r="E4" s="9"/>
      <c r="F4" s="8"/>
      <c r="G4" s="8"/>
      <c r="H4" s="10"/>
      <c r="I4" s="8"/>
      <c r="J4" s="8"/>
      <c r="K4" s="8"/>
      <c r="L4" s="8"/>
      <c r="M4" s="9"/>
      <c r="N4" s="8"/>
      <c r="O4" s="8"/>
      <c r="P4" s="8"/>
      <c r="R4"/>
      <c r="V4"/>
    </row>
    <row r="5" spans="1:22" x14ac:dyDescent="0.25">
      <c r="A5" s="6" t="s">
        <v>2</v>
      </c>
      <c r="C5" s="41"/>
      <c r="V5"/>
    </row>
    <row r="6" spans="1:22" x14ac:dyDescent="0.25">
      <c r="A6" s="6" t="s">
        <v>3</v>
      </c>
      <c r="C6" s="11"/>
    </row>
    <row r="8" spans="1:22" ht="15.75" x14ac:dyDescent="0.25">
      <c r="A8" s="6" t="s">
        <v>4</v>
      </c>
      <c r="C8" s="12"/>
      <c r="D8" s="5"/>
      <c r="E8" s="13"/>
      <c r="F8" s="14"/>
      <c r="G8" s="15"/>
      <c r="R8"/>
      <c r="V8"/>
    </row>
    <row r="9" spans="1:22" x14ac:dyDescent="0.25">
      <c r="B9" s="16"/>
      <c r="C9" s="5"/>
      <c r="D9" s="5"/>
      <c r="E9" s="13"/>
      <c r="F9" s="15"/>
      <c r="G9" s="15"/>
      <c r="J9" s="42" t="s">
        <v>5</v>
      </c>
      <c r="K9" s="43"/>
      <c r="L9" s="44"/>
      <c r="R9"/>
      <c r="V9"/>
    </row>
    <row r="10" spans="1:22" s="15" customFormat="1" ht="75" x14ac:dyDescent="0.25">
      <c r="B10" s="17" t="s">
        <v>6</v>
      </c>
      <c r="C10" s="18" t="s">
        <v>7</v>
      </c>
      <c r="D10" s="18" t="s">
        <v>8</v>
      </c>
      <c r="E10" s="19"/>
      <c r="F10" s="20" t="s">
        <v>9</v>
      </c>
      <c r="G10" s="20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7" t="s">
        <v>15</v>
      </c>
      <c r="M10" s="21"/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7" t="s">
        <v>22</v>
      </c>
    </row>
    <row r="11" spans="1:22" x14ac:dyDescent="0.25">
      <c r="B11" s="22"/>
      <c r="C11" s="23">
        <f t="shared" ref="C11:C23" si="0">ROUND(IFERROR(B11*$C$6,0),0)</f>
        <v>0</v>
      </c>
      <c r="D11" s="11"/>
      <c r="E11" s="24"/>
      <c r="F11" s="25"/>
      <c r="G11" s="25"/>
      <c r="H11" s="26"/>
      <c r="I11" s="27"/>
      <c r="J11" s="26"/>
      <c r="K11" s="27"/>
      <c r="L11" s="26"/>
      <c r="M11" s="28"/>
      <c r="N11" s="27"/>
      <c r="O11" s="27"/>
      <c r="P11" s="27"/>
      <c r="Q11" s="27"/>
      <c r="R11" s="29"/>
      <c r="S11" s="27"/>
      <c r="T11" s="30"/>
      <c r="U11" s="31" t="s">
        <v>23</v>
      </c>
      <c r="V11"/>
    </row>
    <row r="12" spans="1:22" x14ac:dyDescent="0.25">
      <c r="B12" s="22"/>
      <c r="C12" s="23">
        <f t="shared" si="0"/>
        <v>0</v>
      </c>
      <c r="D12" s="11"/>
      <c r="E12" s="24"/>
      <c r="F12" s="25"/>
      <c r="G12" s="25"/>
      <c r="H12" s="26"/>
      <c r="I12" s="27"/>
      <c r="J12" s="26"/>
      <c r="K12" s="27"/>
      <c r="L12" s="26"/>
      <c r="M12" s="28"/>
      <c r="N12" s="27"/>
      <c r="O12" s="27"/>
      <c r="P12" s="27"/>
      <c r="Q12" s="27"/>
      <c r="R12" s="29"/>
      <c r="S12" s="27"/>
      <c r="T12" s="30"/>
      <c r="U12" s="31" t="s">
        <v>23</v>
      </c>
      <c r="V12"/>
    </row>
    <row r="13" spans="1:22" x14ac:dyDescent="0.25">
      <c r="B13" s="22"/>
      <c r="C13" s="23">
        <f t="shared" si="0"/>
        <v>0</v>
      </c>
      <c r="D13" s="11"/>
      <c r="E13" s="24"/>
      <c r="F13" s="25"/>
      <c r="G13" s="25"/>
      <c r="H13" s="26"/>
      <c r="I13" s="27"/>
      <c r="J13" s="26"/>
      <c r="K13" s="27"/>
      <c r="L13" s="26"/>
      <c r="M13" s="28"/>
      <c r="N13" s="27"/>
      <c r="O13" s="27"/>
      <c r="P13" s="27"/>
      <c r="Q13" s="27"/>
      <c r="R13" s="29"/>
      <c r="S13" s="27"/>
      <c r="T13" s="30"/>
      <c r="U13" s="31" t="s">
        <v>23</v>
      </c>
      <c r="V13"/>
    </row>
    <row r="14" spans="1:22" x14ac:dyDescent="0.25">
      <c r="B14" s="22"/>
      <c r="C14" s="23">
        <f t="shared" si="0"/>
        <v>0</v>
      </c>
      <c r="D14" s="11"/>
      <c r="E14" s="24"/>
      <c r="F14" s="25"/>
      <c r="G14" s="25"/>
      <c r="H14" s="26"/>
      <c r="I14" s="27"/>
      <c r="J14" s="26"/>
      <c r="K14" s="27"/>
      <c r="L14" s="26" t="str">
        <f t="shared" ref="L14:L23" si="1">IF(LEFT($F14,3)="252","1","")</f>
        <v/>
      </c>
      <c r="M14" s="28"/>
      <c r="N14" s="27"/>
      <c r="O14" s="27"/>
      <c r="P14" s="27"/>
      <c r="Q14" s="27"/>
      <c r="R14" s="29"/>
      <c r="S14" s="27"/>
      <c r="T14" s="30"/>
      <c r="U14" s="31" t="s">
        <v>23</v>
      </c>
      <c r="V14"/>
    </row>
    <row r="15" spans="1:22" x14ac:dyDescent="0.25">
      <c r="B15" s="22"/>
      <c r="C15" s="23">
        <f t="shared" si="0"/>
        <v>0</v>
      </c>
      <c r="D15" s="11"/>
      <c r="E15" s="24"/>
      <c r="F15" s="25"/>
      <c r="G15" s="25"/>
      <c r="H15" s="26"/>
      <c r="I15" s="27"/>
      <c r="J15" s="26" t="str">
        <f t="shared" ref="J15:J23" si="2">IF(LEFT($F15,3)="252","CHOSR","")</f>
        <v/>
      </c>
      <c r="K15" s="27"/>
      <c r="L15" s="26" t="str">
        <f t="shared" si="1"/>
        <v/>
      </c>
      <c r="M15" s="28"/>
      <c r="N15" s="27"/>
      <c r="O15" s="27"/>
      <c r="P15" s="27"/>
      <c r="Q15" s="27"/>
      <c r="R15" s="29"/>
      <c r="S15" s="27"/>
      <c r="T15" s="30"/>
      <c r="U15" s="31" t="s">
        <v>23</v>
      </c>
      <c r="V15"/>
    </row>
    <row r="16" spans="1:22" hidden="1" outlineLevel="1" x14ac:dyDescent="0.25">
      <c r="B16" s="22"/>
      <c r="C16" s="23">
        <f t="shared" si="0"/>
        <v>0</v>
      </c>
      <c r="D16" s="11"/>
      <c r="E16" s="24"/>
      <c r="F16" s="25"/>
      <c r="G16" s="25"/>
      <c r="H16" s="26"/>
      <c r="I16" s="27"/>
      <c r="J16" s="26" t="str">
        <f t="shared" si="2"/>
        <v/>
      </c>
      <c r="K16" s="27"/>
      <c r="L16" s="26" t="str">
        <f t="shared" si="1"/>
        <v/>
      </c>
      <c r="M16" s="28"/>
      <c r="N16" s="27"/>
      <c r="O16" s="27"/>
      <c r="P16" s="27"/>
      <c r="Q16" s="27"/>
      <c r="R16" s="29"/>
      <c r="S16" s="27"/>
      <c r="T16" s="30"/>
      <c r="U16" s="31" t="s">
        <v>23</v>
      </c>
      <c r="V16"/>
    </row>
    <row r="17" spans="1:32" hidden="1" outlineLevel="1" x14ac:dyDescent="0.25">
      <c r="B17" s="22"/>
      <c r="C17" s="23">
        <f t="shared" si="0"/>
        <v>0</v>
      </c>
      <c r="D17" s="11"/>
      <c r="E17" s="24"/>
      <c r="F17" s="25"/>
      <c r="G17" s="25"/>
      <c r="H17" s="26"/>
      <c r="I17" s="27"/>
      <c r="J17" s="26" t="str">
        <f t="shared" si="2"/>
        <v/>
      </c>
      <c r="K17" s="27"/>
      <c r="L17" s="26" t="str">
        <f t="shared" si="1"/>
        <v/>
      </c>
      <c r="M17" s="28"/>
      <c r="N17" s="27"/>
      <c r="O17" s="27"/>
      <c r="P17" s="27"/>
      <c r="Q17" s="27"/>
      <c r="R17" s="29"/>
      <c r="S17" s="27"/>
      <c r="T17" s="30"/>
      <c r="U17" s="31" t="s">
        <v>23</v>
      </c>
      <c r="V17"/>
    </row>
    <row r="18" spans="1:32" hidden="1" outlineLevel="1" x14ac:dyDescent="0.25">
      <c r="B18" s="22"/>
      <c r="C18" s="23">
        <f t="shared" si="0"/>
        <v>0</v>
      </c>
      <c r="D18" s="11"/>
      <c r="E18" s="24"/>
      <c r="F18" s="25"/>
      <c r="G18" s="25"/>
      <c r="H18" s="26"/>
      <c r="I18" s="27"/>
      <c r="J18" s="26" t="str">
        <f t="shared" si="2"/>
        <v/>
      </c>
      <c r="K18" s="27"/>
      <c r="L18" s="26" t="str">
        <f t="shared" si="1"/>
        <v/>
      </c>
      <c r="M18" s="28"/>
      <c r="N18" s="27"/>
      <c r="O18" s="27"/>
      <c r="P18" s="27"/>
      <c r="Q18" s="27"/>
      <c r="R18" s="29"/>
      <c r="S18" s="27"/>
      <c r="T18" s="30"/>
      <c r="U18" s="31" t="s">
        <v>23</v>
      </c>
      <c r="V18"/>
    </row>
    <row r="19" spans="1:32" hidden="1" outlineLevel="1" x14ac:dyDescent="0.25">
      <c r="B19" s="22"/>
      <c r="C19" s="23">
        <f t="shared" si="0"/>
        <v>0</v>
      </c>
      <c r="D19" s="11"/>
      <c r="E19" s="24"/>
      <c r="F19" s="25"/>
      <c r="G19" s="25"/>
      <c r="H19" s="26"/>
      <c r="I19" s="27"/>
      <c r="J19" s="26" t="str">
        <f t="shared" si="2"/>
        <v/>
      </c>
      <c r="K19" s="27"/>
      <c r="L19" s="26" t="str">
        <f t="shared" si="1"/>
        <v/>
      </c>
      <c r="M19" s="28"/>
      <c r="N19" s="27"/>
      <c r="O19" s="27"/>
      <c r="P19" s="27"/>
      <c r="Q19" s="27"/>
      <c r="R19" s="29"/>
      <c r="S19" s="27"/>
      <c r="T19" s="30"/>
      <c r="U19" s="31" t="s">
        <v>23</v>
      </c>
      <c r="V19"/>
    </row>
    <row r="20" spans="1:32" hidden="1" outlineLevel="1" x14ac:dyDescent="0.25">
      <c r="B20" s="22"/>
      <c r="C20" s="23">
        <f t="shared" si="0"/>
        <v>0</v>
      </c>
      <c r="D20" s="11"/>
      <c r="E20" s="24"/>
      <c r="F20" s="25"/>
      <c r="G20" s="25"/>
      <c r="H20" s="26"/>
      <c r="I20" s="27"/>
      <c r="J20" s="26" t="str">
        <f t="shared" si="2"/>
        <v/>
      </c>
      <c r="K20" s="27"/>
      <c r="L20" s="26" t="str">
        <f t="shared" si="1"/>
        <v/>
      </c>
      <c r="M20" s="28"/>
      <c r="N20" s="27"/>
      <c r="O20" s="27"/>
      <c r="P20" s="27"/>
      <c r="Q20" s="27"/>
      <c r="R20" s="29"/>
      <c r="S20" s="27"/>
      <c r="T20" s="30"/>
      <c r="U20" s="31" t="s">
        <v>23</v>
      </c>
      <c r="V20"/>
    </row>
    <row r="21" spans="1:32" hidden="1" outlineLevel="1" x14ac:dyDescent="0.25">
      <c r="B21" s="22"/>
      <c r="C21" s="23">
        <f t="shared" si="0"/>
        <v>0</v>
      </c>
      <c r="D21" s="11"/>
      <c r="E21" s="24"/>
      <c r="F21" s="25"/>
      <c r="G21" s="25"/>
      <c r="H21" s="26"/>
      <c r="I21" s="27"/>
      <c r="J21" s="26" t="str">
        <f t="shared" si="2"/>
        <v/>
      </c>
      <c r="K21" s="27"/>
      <c r="L21" s="26" t="str">
        <f t="shared" si="1"/>
        <v/>
      </c>
      <c r="M21" s="28"/>
      <c r="N21" s="27"/>
      <c r="O21" s="27"/>
      <c r="P21" s="27"/>
      <c r="Q21" s="27"/>
      <c r="R21" s="29"/>
      <c r="S21" s="27"/>
      <c r="T21" s="30"/>
      <c r="U21" s="31" t="s">
        <v>23</v>
      </c>
      <c r="V21"/>
    </row>
    <row r="22" spans="1:32" hidden="1" outlineLevel="1" x14ac:dyDescent="0.25">
      <c r="B22" s="22"/>
      <c r="C22" s="23">
        <f t="shared" si="0"/>
        <v>0</v>
      </c>
      <c r="D22" s="11"/>
      <c r="E22" s="24"/>
      <c r="F22" s="25"/>
      <c r="G22" s="25"/>
      <c r="H22" s="26"/>
      <c r="I22" s="27"/>
      <c r="J22" s="26" t="str">
        <f t="shared" si="2"/>
        <v/>
      </c>
      <c r="K22" s="27"/>
      <c r="L22" s="26" t="str">
        <f t="shared" si="1"/>
        <v/>
      </c>
      <c r="M22" s="28"/>
      <c r="N22" s="27"/>
      <c r="O22" s="27"/>
      <c r="P22" s="27"/>
      <c r="Q22" s="27"/>
      <c r="R22" s="29"/>
      <c r="S22" s="27"/>
      <c r="T22" s="30"/>
      <c r="U22" s="31" t="s">
        <v>23</v>
      </c>
      <c r="V22"/>
    </row>
    <row r="23" spans="1:32" hidden="1" outlineLevel="1" x14ac:dyDescent="0.25">
      <c r="B23" s="22"/>
      <c r="C23" s="23">
        <f t="shared" si="0"/>
        <v>0</v>
      </c>
      <c r="D23" s="11"/>
      <c r="E23" s="24"/>
      <c r="F23" s="25"/>
      <c r="G23" s="25"/>
      <c r="H23" s="26"/>
      <c r="I23" s="27"/>
      <c r="J23" s="26" t="str">
        <f t="shared" si="2"/>
        <v/>
      </c>
      <c r="K23" s="27"/>
      <c r="L23" s="26" t="str">
        <f t="shared" si="1"/>
        <v/>
      </c>
      <c r="M23" s="28"/>
      <c r="N23" s="27"/>
      <c r="O23" s="27"/>
      <c r="P23" s="27"/>
      <c r="Q23" s="27"/>
      <c r="R23" s="29"/>
      <c r="S23" s="27"/>
      <c r="T23" s="30"/>
      <c r="U23" s="31" t="s">
        <v>23</v>
      </c>
      <c r="V23"/>
    </row>
    <row r="24" spans="1:32" ht="6" customHeight="1" collapsed="1" x14ac:dyDescent="0.25">
      <c r="B24" s="32"/>
      <c r="C24" s="5"/>
      <c r="D24" s="5"/>
      <c r="E24" s="13"/>
      <c r="F24" s="15"/>
      <c r="G24" s="15"/>
      <c r="R24"/>
      <c r="V24"/>
    </row>
    <row r="25" spans="1:32" s="6" customFormat="1" x14ac:dyDescent="0.25">
      <c r="B25" s="33">
        <f>SUM(B11:B24)</f>
        <v>0</v>
      </c>
      <c r="C25" s="34">
        <f>SUM(C11:C24)</f>
        <v>0</v>
      </c>
      <c r="D25" s="34"/>
      <c r="E25" s="35"/>
      <c r="F25" s="36"/>
      <c r="G25" s="36"/>
      <c r="M25" s="3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5">
      <c r="B26" s="16" t="s">
        <v>24</v>
      </c>
      <c r="C26" s="5">
        <f>$C$6-C25</f>
        <v>0</v>
      </c>
      <c r="D26" s="5"/>
      <c r="E26" s="13"/>
      <c r="F26" s="15"/>
      <c r="G26" s="15"/>
      <c r="R26"/>
      <c r="V26"/>
    </row>
    <row r="27" spans="1:32" x14ac:dyDescent="0.25">
      <c r="B27" s="16"/>
      <c r="C27" s="5"/>
      <c r="D27" s="5"/>
      <c r="E27" s="13"/>
      <c r="F27" s="15"/>
      <c r="G27" s="15"/>
      <c r="R27"/>
      <c r="V27"/>
    </row>
    <row r="28" spans="1:32" ht="15.75" x14ac:dyDescent="0.25">
      <c r="A28" s="6" t="s">
        <v>4</v>
      </c>
      <c r="C28" s="12"/>
      <c r="F28" s="14"/>
    </row>
    <row r="29" spans="1:32" x14ac:dyDescent="0.25">
      <c r="J29" s="42" t="s">
        <v>5</v>
      </c>
      <c r="K29" s="43"/>
      <c r="L29" s="44"/>
    </row>
    <row r="30" spans="1:32" s="15" customFormat="1" ht="75" x14ac:dyDescent="0.25">
      <c r="B30" s="17" t="s">
        <v>6</v>
      </c>
      <c r="C30" s="18" t="s">
        <v>7</v>
      </c>
      <c r="D30" s="18" t="s">
        <v>8</v>
      </c>
      <c r="E30" s="19"/>
      <c r="F30" s="17" t="s">
        <v>9</v>
      </c>
      <c r="G30" s="17" t="s">
        <v>10</v>
      </c>
      <c r="H30" s="17" t="s">
        <v>11</v>
      </c>
      <c r="I30" s="17" t="s">
        <v>12</v>
      </c>
      <c r="J30" s="17" t="s">
        <v>13</v>
      </c>
      <c r="K30" s="17" t="s">
        <v>14</v>
      </c>
      <c r="L30" s="17" t="s">
        <v>15</v>
      </c>
      <c r="M30" s="21"/>
      <c r="N30" s="17" t="s">
        <v>16</v>
      </c>
      <c r="O30" s="17" t="s">
        <v>17</v>
      </c>
      <c r="P30" s="17" t="s">
        <v>18</v>
      </c>
      <c r="Q30" s="17" t="s">
        <v>19</v>
      </c>
      <c r="R30" s="17" t="s">
        <v>20</v>
      </c>
      <c r="S30" s="17" t="s">
        <v>21</v>
      </c>
      <c r="T30" s="17" t="s">
        <v>22</v>
      </c>
    </row>
    <row r="31" spans="1:32" x14ac:dyDescent="0.25">
      <c r="B31" s="22"/>
      <c r="C31" s="23">
        <f t="shared" ref="C31:C43" si="3">ROUND(IFERROR(B31*$C$6,0),0)</f>
        <v>0</v>
      </c>
      <c r="D31" s="11"/>
      <c r="E31" s="24"/>
      <c r="F31" s="25"/>
      <c r="G31" s="25"/>
      <c r="H31" s="26"/>
      <c r="I31" s="27"/>
      <c r="J31" s="26"/>
      <c r="K31" s="27"/>
      <c r="L31" s="27"/>
      <c r="M31" s="28"/>
      <c r="N31" s="27"/>
      <c r="O31" s="27"/>
      <c r="P31" s="27"/>
      <c r="Q31" s="27"/>
      <c r="R31" s="29"/>
      <c r="S31" s="27"/>
      <c r="T31" s="30"/>
      <c r="U31" s="31" t="s">
        <v>23</v>
      </c>
      <c r="V31"/>
    </row>
    <row r="32" spans="1:32" x14ac:dyDescent="0.25">
      <c r="B32" s="22"/>
      <c r="C32" s="23">
        <f t="shared" si="3"/>
        <v>0</v>
      </c>
      <c r="D32" s="11"/>
      <c r="E32" s="24"/>
      <c r="F32" s="25"/>
      <c r="G32" s="25"/>
      <c r="H32" s="26"/>
      <c r="I32" s="27"/>
      <c r="J32" s="26"/>
      <c r="K32" s="27"/>
      <c r="L32" s="27"/>
      <c r="M32" s="28"/>
      <c r="N32" s="27"/>
      <c r="O32" s="27"/>
      <c r="P32" s="27"/>
      <c r="Q32" s="27"/>
      <c r="R32" s="29"/>
      <c r="S32" s="27"/>
      <c r="T32" s="30"/>
      <c r="U32" s="31" t="s">
        <v>23</v>
      </c>
      <c r="V32"/>
    </row>
    <row r="33" spans="1:32" x14ac:dyDescent="0.25">
      <c r="B33" s="22"/>
      <c r="C33" s="23">
        <f t="shared" si="3"/>
        <v>0</v>
      </c>
      <c r="D33" s="11"/>
      <c r="E33" s="24"/>
      <c r="F33" s="25"/>
      <c r="G33" s="25"/>
      <c r="H33" s="26"/>
      <c r="I33" s="27"/>
      <c r="J33" s="26"/>
      <c r="K33" s="27"/>
      <c r="L33" s="27"/>
      <c r="M33" s="28"/>
      <c r="N33" s="27"/>
      <c r="O33" s="27"/>
      <c r="P33" s="27"/>
      <c r="Q33" s="27"/>
      <c r="R33" s="29"/>
      <c r="S33" s="27"/>
      <c r="T33" s="30"/>
      <c r="U33" s="31" t="s">
        <v>23</v>
      </c>
      <c r="V33"/>
    </row>
    <row r="34" spans="1:32" x14ac:dyDescent="0.25">
      <c r="B34" s="22"/>
      <c r="C34" s="23">
        <f t="shared" si="3"/>
        <v>0</v>
      </c>
      <c r="D34" s="11"/>
      <c r="E34" s="24"/>
      <c r="F34" s="25"/>
      <c r="G34" s="25"/>
      <c r="H34" s="26"/>
      <c r="I34" s="27"/>
      <c r="J34" s="26"/>
      <c r="K34" s="27"/>
      <c r="L34" s="27"/>
      <c r="M34" s="28"/>
      <c r="N34" s="27"/>
      <c r="O34" s="27"/>
      <c r="P34" s="27"/>
      <c r="Q34" s="27"/>
      <c r="R34" s="29"/>
      <c r="S34" s="27"/>
      <c r="T34" s="30"/>
      <c r="U34" s="31" t="s">
        <v>23</v>
      </c>
      <c r="V34"/>
    </row>
    <row r="35" spans="1:32" x14ac:dyDescent="0.25">
      <c r="B35" s="22"/>
      <c r="C35" s="23">
        <f t="shared" si="3"/>
        <v>0</v>
      </c>
      <c r="D35" s="11"/>
      <c r="E35" s="24"/>
      <c r="F35" s="25"/>
      <c r="G35" s="25"/>
      <c r="H35" s="26"/>
      <c r="I35" s="27"/>
      <c r="J35" s="26"/>
      <c r="K35" s="27"/>
      <c r="L35" s="27"/>
      <c r="M35" s="28"/>
      <c r="N35" s="27"/>
      <c r="O35" s="27"/>
      <c r="P35" s="27"/>
      <c r="Q35" s="27"/>
      <c r="R35" s="29"/>
      <c r="S35" s="27"/>
      <c r="T35" s="30"/>
      <c r="U35" s="31" t="s">
        <v>23</v>
      </c>
      <c r="V35"/>
    </row>
    <row r="36" spans="1:32" x14ac:dyDescent="0.25">
      <c r="B36" s="22"/>
      <c r="C36" s="23">
        <f t="shared" si="3"/>
        <v>0</v>
      </c>
      <c r="D36" s="11"/>
      <c r="E36" s="24"/>
      <c r="F36" s="25"/>
      <c r="G36" s="25"/>
      <c r="H36" s="26"/>
      <c r="I36" s="27"/>
      <c r="J36" s="26"/>
      <c r="K36" s="27"/>
      <c r="L36" s="27"/>
      <c r="M36" s="28"/>
      <c r="N36" s="27"/>
      <c r="O36" s="27"/>
      <c r="P36" s="27"/>
      <c r="Q36" s="27"/>
      <c r="R36" s="29"/>
      <c r="S36" s="27"/>
      <c r="T36" s="30"/>
      <c r="U36" s="31" t="s">
        <v>23</v>
      </c>
      <c r="V36"/>
    </row>
    <row r="37" spans="1:32" hidden="1" outlineLevel="1" x14ac:dyDescent="0.25">
      <c r="B37" s="22"/>
      <c r="C37" s="23">
        <f t="shared" si="3"/>
        <v>0</v>
      </c>
      <c r="D37" s="11"/>
      <c r="E37" s="24"/>
      <c r="F37" s="25"/>
      <c r="G37" s="25"/>
      <c r="H37" s="26"/>
      <c r="I37" s="27"/>
      <c r="J37" s="26"/>
      <c r="K37" s="27"/>
      <c r="L37" s="27"/>
      <c r="M37" s="28"/>
      <c r="N37" s="27"/>
      <c r="O37" s="27"/>
      <c r="P37" s="27"/>
      <c r="Q37" s="27"/>
      <c r="R37" s="29"/>
      <c r="S37" s="27"/>
      <c r="T37" s="30"/>
      <c r="U37" s="31" t="s">
        <v>23</v>
      </c>
      <c r="V37"/>
    </row>
    <row r="38" spans="1:32" hidden="1" outlineLevel="1" x14ac:dyDescent="0.25">
      <c r="B38" s="22"/>
      <c r="C38" s="23">
        <f t="shared" si="3"/>
        <v>0</v>
      </c>
      <c r="D38" s="11"/>
      <c r="E38" s="24"/>
      <c r="F38" s="25"/>
      <c r="G38" s="25"/>
      <c r="H38" s="26"/>
      <c r="I38" s="27"/>
      <c r="J38" s="26" t="str">
        <f t="shared" ref="J38:J43" si="4">IF(LEFT($F38,3)="252","CHOSR","")</f>
        <v/>
      </c>
      <c r="K38" s="27"/>
      <c r="L38" s="27" t="str">
        <f t="shared" ref="L38:L43" si="5">IF(LEFT($F38,3)="252","1","")</f>
        <v/>
      </c>
      <c r="M38" s="28"/>
      <c r="N38" s="27"/>
      <c r="O38" s="27"/>
      <c r="P38" s="27"/>
      <c r="Q38" s="27"/>
      <c r="R38" s="29"/>
      <c r="S38" s="27"/>
      <c r="T38" s="30"/>
      <c r="U38" s="31" t="s">
        <v>23</v>
      </c>
      <c r="V38"/>
    </row>
    <row r="39" spans="1:32" hidden="1" outlineLevel="1" x14ac:dyDescent="0.25">
      <c r="B39" s="22"/>
      <c r="C39" s="23">
        <f t="shared" si="3"/>
        <v>0</v>
      </c>
      <c r="D39" s="11"/>
      <c r="E39" s="24"/>
      <c r="F39" s="25"/>
      <c r="G39" s="25"/>
      <c r="H39" s="26"/>
      <c r="I39" s="27"/>
      <c r="J39" s="26" t="str">
        <f t="shared" si="4"/>
        <v/>
      </c>
      <c r="K39" s="27"/>
      <c r="L39" s="27" t="str">
        <f t="shared" si="5"/>
        <v/>
      </c>
      <c r="M39" s="28"/>
      <c r="N39" s="27"/>
      <c r="O39" s="27"/>
      <c r="P39" s="27"/>
      <c r="Q39" s="27"/>
      <c r="R39" s="29"/>
      <c r="S39" s="27"/>
      <c r="T39" s="30"/>
      <c r="U39" s="31" t="s">
        <v>23</v>
      </c>
      <c r="V39"/>
    </row>
    <row r="40" spans="1:32" hidden="1" outlineLevel="1" x14ac:dyDescent="0.25">
      <c r="B40" s="22"/>
      <c r="C40" s="23">
        <f t="shared" si="3"/>
        <v>0</v>
      </c>
      <c r="D40" s="11"/>
      <c r="E40" s="24"/>
      <c r="F40" s="25"/>
      <c r="G40" s="25"/>
      <c r="H40" s="26"/>
      <c r="I40" s="27"/>
      <c r="J40" s="26" t="str">
        <f t="shared" si="4"/>
        <v/>
      </c>
      <c r="K40" s="27"/>
      <c r="L40" s="27" t="str">
        <f t="shared" si="5"/>
        <v/>
      </c>
      <c r="M40" s="28"/>
      <c r="N40" s="27"/>
      <c r="O40" s="27"/>
      <c r="P40" s="27"/>
      <c r="Q40" s="27"/>
      <c r="R40" s="29"/>
      <c r="S40" s="27"/>
      <c r="T40" s="30"/>
      <c r="U40" s="31" t="s">
        <v>23</v>
      </c>
      <c r="V40"/>
    </row>
    <row r="41" spans="1:32" hidden="1" outlineLevel="1" x14ac:dyDescent="0.25">
      <c r="B41" s="22"/>
      <c r="C41" s="23">
        <f t="shared" si="3"/>
        <v>0</v>
      </c>
      <c r="D41" s="11"/>
      <c r="E41" s="24"/>
      <c r="F41" s="25"/>
      <c r="G41" s="25"/>
      <c r="H41" s="26"/>
      <c r="I41" s="27"/>
      <c r="J41" s="26" t="str">
        <f t="shared" si="4"/>
        <v/>
      </c>
      <c r="K41" s="27"/>
      <c r="L41" s="27" t="str">
        <f t="shared" si="5"/>
        <v/>
      </c>
      <c r="M41" s="28"/>
      <c r="N41" s="27"/>
      <c r="O41" s="27"/>
      <c r="P41" s="27"/>
      <c r="Q41" s="27"/>
      <c r="R41" s="29"/>
      <c r="S41" s="27"/>
      <c r="T41" s="30"/>
      <c r="U41" s="31" t="s">
        <v>23</v>
      </c>
      <c r="V41"/>
    </row>
    <row r="42" spans="1:32" hidden="1" outlineLevel="1" x14ac:dyDescent="0.25">
      <c r="B42" s="22"/>
      <c r="C42" s="23">
        <f t="shared" si="3"/>
        <v>0</v>
      </c>
      <c r="D42" s="11"/>
      <c r="E42" s="24"/>
      <c r="F42" s="25"/>
      <c r="G42" s="25"/>
      <c r="H42" s="26"/>
      <c r="I42" s="27"/>
      <c r="J42" s="26" t="str">
        <f t="shared" si="4"/>
        <v/>
      </c>
      <c r="K42" s="27"/>
      <c r="L42" s="27" t="str">
        <f t="shared" si="5"/>
        <v/>
      </c>
      <c r="M42" s="28"/>
      <c r="N42" s="27"/>
      <c r="O42" s="27"/>
      <c r="P42" s="27"/>
      <c r="Q42" s="27"/>
      <c r="R42" s="29"/>
      <c r="S42" s="27"/>
      <c r="T42" s="30"/>
      <c r="U42" s="31" t="s">
        <v>23</v>
      </c>
      <c r="V42"/>
    </row>
    <row r="43" spans="1:32" hidden="1" outlineLevel="1" x14ac:dyDescent="0.25">
      <c r="B43" s="22"/>
      <c r="C43" s="23">
        <f t="shared" si="3"/>
        <v>0</v>
      </c>
      <c r="D43" s="11"/>
      <c r="E43" s="24"/>
      <c r="F43" s="25"/>
      <c r="G43" s="25"/>
      <c r="H43" s="26"/>
      <c r="I43" s="27"/>
      <c r="J43" s="26" t="str">
        <f t="shared" si="4"/>
        <v/>
      </c>
      <c r="K43" s="27"/>
      <c r="L43" s="27" t="str">
        <f t="shared" si="5"/>
        <v/>
      </c>
      <c r="M43" s="28"/>
      <c r="N43" s="27"/>
      <c r="O43" s="27"/>
      <c r="P43" s="27"/>
      <c r="Q43" s="27"/>
      <c r="R43" s="29"/>
      <c r="S43" s="27"/>
      <c r="T43" s="30"/>
      <c r="U43" s="31" t="s">
        <v>23</v>
      </c>
      <c r="V43"/>
    </row>
    <row r="44" spans="1:32" ht="6.75" customHeight="1" collapsed="1" x14ac:dyDescent="0.25">
      <c r="B44" s="32"/>
      <c r="C44" s="5"/>
      <c r="D44" s="5"/>
      <c r="E44" s="13"/>
      <c r="F44" s="15"/>
      <c r="G44" s="15"/>
      <c r="L44" s="38"/>
      <c r="R44"/>
      <c r="V44"/>
    </row>
    <row r="45" spans="1:32" s="6" customFormat="1" x14ac:dyDescent="0.25">
      <c r="B45" s="33">
        <f>SUM(B31:B44)</f>
        <v>0</v>
      </c>
      <c r="C45" s="34">
        <f>SUM(C31:C44)</f>
        <v>0</v>
      </c>
      <c r="D45" s="34"/>
      <c r="E45" s="35"/>
      <c r="F45" s="36"/>
      <c r="G45" s="36"/>
      <c r="M45" s="37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5">
      <c r="B46" s="16" t="s">
        <v>24</v>
      </c>
      <c r="C46" s="5">
        <f>$C$6-C45</f>
        <v>0</v>
      </c>
      <c r="D46" s="5"/>
      <c r="E46" s="13"/>
      <c r="F46" s="15"/>
      <c r="G46" s="15"/>
      <c r="R46"/>
      <c r="V46"/>
    </row>
    <row r="47" spans="1:32" x14ac:dyDescent="0.25">
      <c r="B47" s="16"/>
      <c r="C47" s="5"/>
      <c r="D47" s="5"/>
      <c r="E47" s="13"/>
      <c r="F47" s="15"/>
      <c r="G47" s="15"/>
      <c r="R47"/>
      <c r="V47"/>
    </row>
    <row r="48" spans="1:32" ht="15.75" x14ac:dyDescent="0.25">
      <c r="A48" s="6" t="s">
        <v>4</v>
      </c>
      <c r="C48" s="12"/>
    </row>
    <row r="49" spans="2:22" x14ac:dyDescent="0.25">
      <c r="J49" s="42" t="s">
        <v>5</v>
      </c>
      <c r="K49" s="43"/>
      <c r="L49" s="44"/>
    </row>
    <row r="50" spans="2:22" s="15" customFormat="1" ht="75" x14ac:dyDescent="0.25">
      <c r="B50" s="17" t="s">
        <v>6</v>
      </c>
      <c r="C50" s="18" t="s">
        <v>7</v>
      </c>
      <c r="D50" s="18" t="s">
        <v>8</v>
      </c>
      <c r="E50" s="19"/>
      <c r="F50" s="17" t="s">
        <v>9</v>
      </c>
      <c r="G50" s="17" t="s">
        <v>10</v>
      </c>
      <c r="H50" s="17" t="s">
        <v>11</v>
      </c>
      <c r="I50" s="17" t="s">
        <v>12</v>
      </c>
      <c r="J50" s="17" t="s">
        <v>13</v>
      </c>
      <c r="K50" s="17" t="s">
        <v>14</v>
      </c>
      <c r="L50" s="17" t="s">
        <v>15</v>
      </c>
      <c r="M50" s="21"/>
      <c r="N50" s="17" t="s">
        <v>16</v>
      </c>
      <c r="O50" s="17" t="s">
        <v>17</v>
      </c>
      <c r="P50" s="17" t="s">
        <v>18</v>
      </c>
      <c r="Q50" s="17" t="s">
        <v>19</v>
      </c>
      <c r="R50" s="17" t="s">
        <v>20</v>
      </c>
      <c r="S50" s="17" t="s">
        <v>21</v>
      </c>
      <c r="T50" s="17" t="s">
        <v>22</v>
      </c>
    </row>
    <row r="51" spans="2:22" x14ac:dyDescent="0.25">
      <c r="B51" s="22"/>
      <c r="C51" s="23">
        <f t="shared" ref="C51:C63" si="6">ROUND(IFERROR(B51*$C$6,0),0)</f>
        <v>0</v>
      </c>
      <c r="D51" s="11"/>
      <c r="E51" s="24"/>
      <c r="F51" s="25"/>
      <c r="G51" s="25"/>
      <c r="H51" s="26"/>
      <c r="I51" s="27"/>
      <c r="J51" s="26"/>
      <c r="K51" s="27"/>
      <c r="L51" s="27"/>
      <c r="M51" s="28"/>
      <c r="N51" s="27"/>
      <c r="O51" s="27"/>
      <c r="P51" s="27"/>
      <c r="Q51" s="27"/>
      <c r="R51" s="29"/>
      <c r="S51" s="27"/>
      <c r="T51" s="30"/>
      <c r="U51" s="31" t="s">
        <v>23</v>
      </c>
      <c r="V51"/>
    </row>
    <row r="52" spans="2:22" x14ac:dyDescent="0.25">
      <c r="B52" s="22"/>
      <c r="C52" s="23">
        <f t="shared" si="6"/>
        <v>0</v>
      </c>
      <c r="D52" s="11"/>
      <c r="E52" s="24"/>
      <c r="F52" s="25"/>
      <c r="G52" s="25"/>
      <c r="H52" s="26"/>
      <c r="I52" s="27"/>
      <c r="J52" s="26"/>
      <c r="K52" s="27"/>
      <c r="L52" s="27"/>
      <c r="M52" s="28"/>
      <c r="N52" s="27"/>
      <c r="O52" s="27"/>
      <c r="P52" s="27"/>
      <c r="Q52" s="27"/>
      <c r="R52" s="29"/>
      <c r="S52" s="27"/>
      <c r="T52" s="30"/>
      <c r="U52" s="31" t="s">
        <v>23</v>
      </c>
      <c r="V52"/>
    </row>
    <row r="53" spans="2:22" x14ac:dyDescent="0.25">
      <c r="B53" s="22"/>
      <c r="C53" s="23">
        <f t="shared" si="6"/>
        <v>0</v>
      </c>
      <c r="D53" s="11"/>
      <c r="E53" s="24"/>
      <c r="F53" s="25"/>
      <c r="G53" s="25"/>
      <c r="H53" s="26"/>
      <c r="I53" s="27"/>
      <c r="J53" s="26"/>
      <c r="K53" s="27"/>
      <c r="L53" s="27"/>
      <c r="M53" s="28"/>
      <c r="N53" s="27"/>
      <c r="O53" s="27"/>
      <c r="P53" s="27"/>
      <c r="Q53" s="27"/>
      <c r="R53" s="29"/>
      <c r="S53" s="27"/>
      <c r="T53" s="30"/>
      <c r="U53" s="31" t="s">
        <v>23</v>
      </c>
      <c r="V53"/>
    </row>
    <row r="54" spans="2:22" x14ac:dyDescent="0.25">
      <c r="B54" s="22"/>
      <c r="C54" s="23">
        <f t="shared" si="6"/>
        <v>0</v>
      </c>
      <c r="D54" s="11"/>
      <c r="E54" s="24"/>
      <c r="F54" s="25"/>
      <c r="G54" s="25"/>
      <c r="H54" s="26"/>
      <c r="I54" s="27"/>
      <c r="J54" s="26"/>
      <c r="K54" s="27"/>
      <c r="L54" s="27"/>
      <c r="M54" s="28"/>
      <c r="N54" s="27"/>
      <c r="O54" s="27"/>
      <c r="P54" s="27"/>
      <c r="Q54" s="27"/>
      <c r="R54" s="29"/>
      <c r="S54" s="27"/>
      <c r="T54" s="30"/>
      <c r="U54" s="31" t="s">
        <v>23</v>
      </c>
      <c r="V54"/>
    </row>
    <row r="55" spans="2:22" x14ac:dyDescent="0.25">
      <c r="B55" s="22"/>
      <c r="C55" s="23">
        <f t="shared" si="6"/>
        <v>0</v>
      </c>
      <c r="D55" s="11"/>
      <c r="E55" s="24"/>
      <c r="F55" s="25"/>
      <c r="G55" s="25"/>
      <c r="H55" s="26"/>
      <c r="I55" s="27"/>
      <c r="J55" s="26"/>
      <c r="K55" s="27"/>
      <c r="L55" s="27"/>
      <c r="M55" s="28"/>
      <c r="N55" s="27"/>
      <c r="O55" s="27"/>
      <c r="P55" s="27"/>
      <c r="Q55" s="27"/>
      <c r="R55" s="29"/>
      <c r="S55" s="27"/>
      <c r="T55" s="30"/>
      <c r="U55" s="31" t="s">
        <v>23</v>
      </c>
      <c r="V55"/>
    </row>
    <row r="56" spans="2:22" x14ac:dyDescent="0.25">
      <c r="B56" s="22"/>
      <c r="C56" s="23">
        <f t="shared" si="6"/>
        <v>0</v>
      </c>
      <c r="D56" s="11"/>
      <c r="E56" s="24"/>
      <c r="F56" s="25"/>
      <c r="G56" s="25"/>
      <c r="H56" s="26"/>
      <c r="I56" s="27"/>
      <c r="J56" s="26" t="str">
        <f t="shared" ref="J56:J63" si="7">IF(LEFT($F56,3)="252","CHOSR","")</f>
        <v/>
      </c>
      <c r="K56" s="27"/>
      <c r="L56" s="27" t="str">
        <f t="shared" ref="L56:L63" si="8">IF(LEFT($F56,3)="252","1","")</f>
        <v/>
      </c>
      <c r="M56" s="28"/>
      <c r="N56" s="27"/>
      <c r="O56" s="27"/>
      <c r="P56" s="27"/>
      <c r="Q56" s="27"/>
      <c r="R56" s="29"/>
      <c r="S56" s="27"/>
      <c r="T56" s="30"/>
      <c r="U56" s="31" t="s">
        <v>23</v>
      </c>
      <c r="V56"/>
    </row>
    <row r="57" spans="2:22" hidden="1" outlineLevel="1" x14ac:dyDescent="0.25">
      <c r="B57" s="22"/>
      <c r="C57" s="23">
        <f t="shared" si="6"/>
        <v>0</v>
      </c>
      <c r="D57" s="11"/>
      <c r="E57" s="24"/>
      <c r="F57" s="25"/>
      <c r="G57" s="25"/>
      <c r="H57" s="26"/>
      <c r="I57" s="27"/>
      <c r="J57" s="26" t="str">
        <f t="shared" si="7"/>
        <v/>
      </c>
      <c r="K57" s="27"/>
      <c r="L57" s="27" t="str">
        <f t="shared" si="8"/>
        <v/>
      </c>
      <c r="M57" s="28"/>
      <c r="N57" s="27"/>
      <c r="O57" s="27"/>
      <c r="P57" s="27"/>
      <c r="Q57" s="27"/>
      <c r="R57" s="29"/>
      <c r="S57" s="27"/>
      <c r="T57" s="30"/>
      <c r="U57" s="31" t="s">
        <v>23</v>
      </c>
      <c r="V57"/>
    </row>
    <row r="58" spans="2:22" hidden="1" outlineLevel="1" x14ac:dyDescent="0.25">
      <c r="B58" s="22"/>
      <c r="C58" s="23">
        <f t="shared" si="6"/>
        <v>0</v>
      </c>
      <c r="D58" s="11"/>
      <c r="E58" s="24"/>
      <c r="F58" s="25"/>
      <c r="G58" s="25"/>
      <c r="H58" s="26"/>
      <c r="I58" s="27"/>
      <c r="J58" s="26" t="str">
        <f t="shared" si="7"/>
        <v/>
      </c>
      <c r="K58" s="27"/>
      <c r="L58" s="27" t="str">
        <f t="shared" si="8"/>
        <v/>
      </c>
      <c r="M58" s="28"/>
      <c r="N58" s="27"/>
      <c r="O58" s="27"/>
      <c r="P58" s="27"/>
      <c r="Q58" s="27"/>
      <c r="R58" s="29"/>
      <c r="S58" s="27"/>
      <c r="T58" s="30"/>
      <c r="U58" s="31" t="s">
        <v>23</v>
      </c>
      <c r="V58"/>
    </row>
    <row r="59" spans="2:22" hidden="1" outlineLevel="1" x14ac:dyDescent="0.25">
      <c r="B59" s="22"/>
      <c r="C59" s="23">
        <f t="shared" si="6"/>
        <v>0</v>
      </c>
      <c r="D59" s="11"/>
      <c r="E59" s="24"/>
      <c r="F59" s="25"/>
      <c r="G59" s="25"/>
      <c r="H59" s="26"/>
      <c r="I59" s="27"/>
      <c r="J59" s="26" t="str">
        <f t="shared" si="7"/>
        <v/>
      </c>
      <c r="K59" s="27"/>
      <c r="L59" s="27" t="str">
        <f t="shared" si="8"/>
        <v/>
      </c>
      <c r="M59" s="28"/>
      <c r="N59" s="27"/>
      <c r="O59" s="27"/>
      <c r="P59" s="27"/>
      <c r="Q59" s="27"/>
      <c r="R59" s="29"/>
      <c r="S59" s="27"/>
      <c r="T59" s="30"/>
      <c r="U59" s="31" t="s">
        <v>23</v>
      </c>
      <c r="V59"/>
    </row>
    <row r="60" spans="2:22" hidden="1" outlineLevel="1" x14ac:dyDescent="0.25">
      <c r="B60" s="22"/>
      <c r="C60" s="23">
        <f t="shared" si="6"/>
        <v>0</v>
      </c>
      <c r="D60" s="11"/>
      <c r="E60" s="24"/>
      <c r="F60" s="25"/>
      <c r="G60" s="25"/>
      <c r="H60" s="26"/>
      <c r="I60" s="27"/>
      <c r="J60" s="26" t="str">
        <f t="shared" si="7"/>
        <v/>
      </c>
      <c r="K60" s="27"/>
      <c r="L60" s="27" t="str">
        <f t="shared" si="8"/>
        <v/>
      </c>
      <c r="M60" s="28"/>
      <c r="N60" s="27"/>
      <c r="O60" s="27"/>
      <c r="P60" s="27"/>
      <c r="Q60" s="27"/>
      <c r="R60" s="29"/>
      <c r="S60" s="27"/>
      <c r="T60" s="30"/>
      <c r="U60" s="31" t="s">
        <v>23</v>
      </c>
      <c r="V60"/>
    </row>
    <row r="61" spans="2:22" hidden="1" outlineLevel="1" x14ac:dyDescent="0.25">
      <c r="B61" s="22"/>
      <c r="C61" s="23">
        <f t="shared" si="6"/>
        <v>0</v>
      </c>
      <c r="D61" s="11"/>
      <c r="E61" s="24"/>
      <c r="F61" s="25"/>
      <c r="G61" s="25"/>
      <c r="H61" s="26"/>
      <c r="I61" s="27"/>
      <c r="J61" s="26" t="str">
        <f t="shared" si="7"/>
        <v/>
      </c>
      <c r="K61" s="27"/>
      <c r="L61" s="27" t="str">
        <f t="shared" si="8"/>
        <v/>
      </c>
      <c r="M61" s="28"/>
      <c r="N61" s="27"/>
      <c r="O61" s="27"/>
      <c r="P61" s="27"/>
      <c r="Q61" s="27"/>
      <c r="R61" s="29"/>
      <c r="S61" s="27"/>
      <c r="T61" s="30"/>
      <c r="U61" s="31" t="s">
        <v>23</v>
      </c>
      <c r="V61"/>
    </row>
    <row r="62" spans="2:22" hidden="1" outlineLevel="1" x14ac:dyDescent="0.25">
      <c r="B62" s="22"/>
      <c r="C62" s="23">
        <f t="shared" si="6"/>
        <v>0</v>
      </c>
      <c r="D62" s="11"/>
      <c r="E62" s="24"/>
      <c r="F62" s="25"/>
      <c r="G62" s="25"/>
      <c r="H62" s="26"/>
      <c r="I62" s="27"/>
      <c r="J62" s="26" t="str">
        <f t="shared" si="7"/>
        <v/>
      </c>
      <c r="K62" s="27"/>
      <c r="L62" s="27" t="str">
        <f t="shared" si="8"/>
        <v/>
      </c>
      <c r="M62" s="28"/>
      <c r="N62" s="27"/>
      <c r="O62" s="27"/>
      <c r="P62" s="27"/>
      <c r="Q62" s="27"/>
      <c r="R62" s="29"/>
      <c r="S62" s="27"/>
      <c r="T62" s="30"/>
      <c r="U62" s="31" t="s">
        <v>23</v>
      </c>
      <c r="V62"/>
    </row>
    <row r="63" spans="2:22" hidden="1" outlineLevel="1" x14ac:dyDescent="0.25">
      <c r="B63" s="22"/>
      <c r="C63" s="23">
        <f t="shared" si="6"/>
        <v>0</v>
      </c>
      <c r="D63" s="11"/>
      <c r="E63" s="24"/>
      <c r="F63" s="25"/>
      <c r="G63" s="25"/>
      <c r="H63" s="26"/>
      <c r="I63" s="27"/>
      <c r="J63" s="26" t="str">
        <f t="shared" si="7"/>
        <v/>
      </c>
      <c r="K63" s="27"/>
      <c r="L63" s="27" t="str">
        <f t="shared" si="8"/>
        <v/>
      </c>
      <c r="M63" s="28"/>
      <c r="N63" s="27"/>
      <c r="O63" s="27"/>
      <c r="P63" s="27"/>
      <c r="Q63" s="27"/>
      <c r="R63" s="29"/>
      <c r="S63" s="27"/>
      <c r="T63" s="30"/>
      <c r="U63" s="31" t="s">
        <v>23</v>
      </c>
      <c r="V63"/>
    </row>
    <row r="64" spans="2:22" ht="6.75" customHeight="1" collapsed="1" x14ac:dyDescent="0.25">
      <c r="B64" s="32"/>
      <c r="C64" s="5"/>
      <c r="D64" s="5"/>
      <c r="E64" s="13"/>
      <c r="F64" s="15"/>
      <c r="G64" s="15"/>
      <c r="L64" s="38"/>
      <c r="R64"/>
      <c r="V64"/>
    </row>
    <row r="65" spans="2:32" s="6" customFormat="1" x14ac:dyDescent="0.25">
      <c r="B65" s="33">
        <f>SUM(B51:B64)</f>
        <v>0</v>
      </c>
      <c r="C65" s="34">
        <f>SUM(C51:C64)</f>
        <v>0</v>
      </c>
      <c r="D65" s="34"/>
      <c r="E65" s="35"/>
      <c r="F65" s="36"/>
      <c r="G65" s="36"/>
      <c r="M65" s="37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x14ac:dyDescent="0.25">
      <c r="B66" s="16" t="s">
        <v>24</v>
      </c>
      <c r="C66" s="5">
        <f>$C$6-C65</f>
        <v>0</v>
      </c>
      <c r="D66" s="5"/>
      <c r="E66" s="13"/>
      <c r="F66" s="15"/>
      <c r="G66" s="15"/>
      <c r="R66"/>
      <c r="V66"/>
    </row>
    <row r="67" spans="2:32" x14ac:dyDescent="0.25">
      <c r="B67" s="16"/>
      <c r="C67" s="5"/>
      <c r="D67" s="5"/>
      <c r="E67" s="13"/>
      <c r="F67" s="14"/>
      <c r="G67" s="15"/>
      <c r="R67"/>
      <c r="V67"/>
    </row>
    <row r="68" spans="2:32" ht="30.75" thickBot="1" x14ac:dyDescent="0.3">
      <c r="B68" s="36" t="s">
        <v>25</v>
      </c>
      <c r="C68" s="15"/>
      <c r="D68" s="15"/>
      <c r="E68" s="39"/>
      <c r="V68"/>
    </row>
    <row r="69" spans="2:32" x14ac:dyDescent="0.2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0"/>
    </row>
    <row r="70" spans="2:32" x14ac:dyDescent="0.25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40"/>
    </row>
    <row r="71" spans="2:32" x14ac:dyDescent="0.2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50"/>
      <c r="M71" s="40"/>
    </row>
    <row r="72" spans="2:32" x14ac:dyDescent="0.2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50"/>
      <c r="M72" s="40"/>
    </row>
    <row r="73" spans="2:32" x14ac:dyDescent="0.25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50"/>
      <c r="M73" s="40"/>
    </row>
    <row r="74" spans="2:32" ht="15.75" thickBot="1" x14ac:dyDescent="0.3"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40"/>
    </row>
  </sheetData>
  <mergeCells count="4">
    <mergeCell ref="J9:L9"/>
    <mergeCell ref="J29:L29"/>
    <mergeCell ref="J49:L49"/>
    <mergeCell ref="B69:L74"/>
  </mergeCells>
  <conditionalFormatting sqref="S31:T43">
    <cfRule type="expression" dxfId="2" priority="3">
      <formula>$Z31&lt;&gt;0</formula>
    </cfRule>
  </conditionalFormatting>
  <conditionalFormatting sqref="U31:U43 U11:U23 U51:U63">
    <cfRule type="expression" dxfId="1" priority="2">
      <formula>AND(LEFT($F11,3)="252",$K11="")</formula>
    </cfRule>
  </conditionalFormatting>
  <conditionalFormatting sqref="J31:L43 J11:L23 J51:L63">
    <cfRule type="expression" dxfId="0" priority="1">
      <formula>AND(LEFT($F11,3)&lt;&gt;"252",J11&lt;&gt;"")</formula>
    </cfRule>
  </conditionalFormatting>
  <dataValidations count="1">
    <dataValidation type="list" allowBlank="1" showInputMessage="1" showErrorMessage="1" sqref="H11:H23 H31:H43 H51:H63">
      <formula1>l_compaccounts</formula1>
    </dataValidation>
  </dataValidations>
  <pageMargins left="0.25" right="0.25" top="0.5" bottom="0.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08"/>
  <sheetViews>
    <sheetView workbookViewId="0">
      <selection activeCell="A38" sqref="A38"/>
    </sheetView>
  </sheetViews>
  <sheetFormatPr defaultRowHeight="15" x14ac:dyDescent="0.25"/>
  <cols>
    <col min="1" max="1" width="32" bestFit="1" customWidth="1"/>
    <col min="3" max="3" width="32.5703125" bestFit="1" customWidth="1"/>
  </cols>
  <sheetData>
    <row r="1" spans="1:3" x14ac:dyDescent="0.25">
      <c r="A1" t="str">
        <f>CONCATENATE(B1,"-",C1)</f>
        <v>511120-EPA Non Teach On Campus</v>
      </c>
      <c r="B1">
        <v>511120</v>
      </c>
      <c r="C1" t="s">
        <v>27</v>
      </c>
    </row>
    <row r="2" spans="1:3" x14ac:dyDescent="0.25">
      <c r="A2" t="str">
        <f t="shared" ref="A2:A65" si="0">CONCATENATE(B2,"-",C2)</f>
        <v>511130-EPA Non Teach Off Campus</v>
      </c>
      <c r="B2">
        <v>511130</v>
      </c>
      <c r="C2" t="s">
        <v>28</v>
      </c>
    </row>
    <row r="3" spans="1:3" x14ac:dyDescent="0.25">
      <c r="A3" t="str">
        <f t="shared" si="0"/>
        <v>511140-EPA Non Teach Supplement</v>
      </c>
      <c r="B3">
        <v>511140</v>
      </c>
      <c r="C3" t="s">
        <v>29</v>
      </c>
    </row>
    <row r="4" spans="1:3" x14ac:dyDescent="0.25">
      <c r="A4" t="str">
        <f t="shared" si="0"/>
        <v>511160-EPA Non Teach Leave</v>
      </c>
      <c r="B4">
        <v>511160</v>
      </c>
      <c r="C4" t="s">
        <v>30</v>
      </c>
    </row>
    <row r="5" spans="1:3" x14ac:dyDescent="0.25">
      <c r="A5" t="str">
        <f t="shared" si="0"/>
        <v>511170-EPA Non Teach Student Monthly</v>
      </c>
      <c r="B5">
        <v>511170</v>
      </c>
      <c r="C5" t="s">
        <v>31</v>
      </c>
    </row>
    <row r="6" spans="1:3" x14ac:dyDescent="0.25">
      <c r="A6" t="str">
        <f t="shared" si="0"/>
        <v>511180-EPA Non Teach Student Biweekly</v>
      </c>
      <c r="B6">
        <v>511180</v>
      </c>
      <c r="C6" t="s">
        <v>32</v>
      </c>
    </row>
    <row r="7" spans="1:3" x14ac:dyDescent="0.25">
      <c r="A7" t="str">
        <f t="shared" si="0"/>
        <v>511190-Suspense/Default Payroll Clear</v>
      </c>
      <c r="B7">
        <v>511190</v>
      </c>
      <c r="C7" t="s">
        <v>33</v>
      </c>
    </row>
    <row r="8" spans="1:3" x14ac:dyDescent="0.25">
      <c r="A8" t="str">
        <f t="shared" si="0"/>
        <v>511210-EPA Non Teach Overtime</v>
      </c>
      <c r="B8">
        <v>511210</v>
      </c>
      <c r="C8" t="s">
        <v>34</v>
      </c>
    </row>
    <row r="9" spans="1:3" x14ac:dyDescent="0.25">
      <c r="A9" t="str">
        <f t="shared" si="0"/>
        <v>511310-EPA Non Teach Holiday Premium</v>
      </c>
      <c r="B9">
        <v>511310</v>
      </c>
      <c r="C9" t="s">
        <v>35</v>
      </c>
    </row>
    <row r="10" spans="1:3" x14ac:dyDescent="0.25">
      <c r="A10" t="str">
        <f t="shared" si="0"/>
        <v>511320-EPA Non Teach Shift Premium</v>
      </c>
      <c r="B10">
        <v>511320</v>
      </c>
      <c r="C10" t="s">
        <v>36</v>
      </c>
    </row>
    <row r="11" spans="1:3" x14ac:dyDescent="0.25">
      <c r="A11" t="str">
        <f t="shared" si="0"/>
        <v>511330-EPA Non Teach Other Premium</v>
      </c>
      <c r="B11">
        <v>511330</v>
      </c>
      <c r="C11" t="s">
        <v>37</v>
      </c>
    </row>
    <row r="12" spans="1:3" x14ac:dyDescent="0.25">
      <c r="A12" t="str">
        <f t="shared" si="0"/>
        <v>511340-EPA Non Teach Bonus Clinical</v>
      </c>
      <c r="B12">
        <v>511340</v>
      </c>
      <c r="C12" t="s">
        <v>38</v>
      </c>
    </row>
    <row r="13" spans="1:3" x14ac:dyDescent="0.25">
      <c r="A13" t="str">
        <f t="shared" si="0"/>
        <v>511410-EPA Non Teach On Loan Base</v>
      </c>
      <c r="B13">
        <v>511410</v>
      </c>
      <c r="C13" t="s">
        <v>39</v>
      </c>
    </row>
    <row r="14" spans="1:3" x14ac:dyDescent="0.25">
      <c r="A14" t="str">
        <f t="shared" si="0"/>
        <v>511420-EPA Non Teach On Loan Suppleme</v>
      </c>
      <c r="B14">
        <v>511420</v>
      </c>
      <c r="C14" t="s">
        <v>40</v>
      </c>
    </row>
    <row r="15" spans="1:3" x14ac:dyDescent="0.25">
      <c r="A15" t="str">
        <f t="shared" si="0"/>
        <v>511510-EPA Non Teach Severance</v>
      </c>
      <c r="B15">
        <v>511510</v>
      </c>
      <c r="C15" t="s">
        <v>41</v>
      </c>
    </row>
    <row r="16" spans="1:3" x14ac:dyDescent="0.25">
      <c r="A16" t="str">
        <f t="shared" si="0"/>
        <v>511910-EPA Salary Reserves</v>
      </c>
      <c r="B16">
        <v>511910</v>
      </c>
      <c r="C16" t="s">
        <v>42</v>
      </c>
    </row>
    <row r="17" spans="1:3" x14ac:dyDescent="0.25">
      <c r="A17" t="str">
        <f t="shared" si="0"/>
        <v>512120-SPA On Campus</v>
      </c>
      <c r="B17">
        <v>512120</v>
      </c>
      <c r="C17" t="s">
        <v>43</v>
      </c>
    </row>
    <row r="18" spans="1:3" x14ac:dyDescent="0.25">
      <c r="A18" t="str">
        <f t="shared" si="0"/>
        <v>512130-SPA Off Campus</v>
      </c>
      <c r="B18">
        <v>512130</v>
      </c>
      <c r="C18" t="s">
        <v>44</v>
      </c>
    </row>
    <row r="19" spans="1:3" x14ac:dyDescent="0.25">
      <c r="A19" t="str">
        <f t="shared" si="0"/>
        <v>512190-SPA Cost Of Living Difference</v>
      </c>
      <c r="B19">
        <v>512190</v>
      </c>
      <c r="C19" t="s">
        <v>45</v>
      </c>
    </row>
    <row r="20" spans="1:3" x14ac:dyDescent="0.25">
      <c r="A20" t="str">
        <f t="shared" si="0"/>
        <v>512210-SPA Overtime</v>
      </c>
      <c r="B20">
        <v>512210</v>
      </c>
      <c r="C20" t="s">
        <v>46</v>
      </c>
    </row>
    <row r="21" spans="1:3" x14ac:dyDescent="0.25">
      <c r="A21" t="str">
        <f t="shared" si="0"/>
        <v>512310-SPA Holiday Premium</v>
      </c>
      <c r="B21">
        <v>512310</v>
      </c>
      <c r="C21" t="s">
        <v>47</v>
      </c>
    </row>
    <row r="22" spans="1:3" x14ac:dyDescent="0.25">
      <c r="A22" t="str">
        <f t="shared" si="0"/>
        <v>512320-SPA Shift Premium</v>
      </c>
      <c r="B22">
        <v>512320</v>
      </c>
      <c r="C22" t="s">
        <v>48</v>
      </c>
    </row>
    <row r="23" spans="1:3" x14ac:dyDescent="0.25">
      <c r="A23" t="str">
        <f t="shared" si="0"/>
        <v>512410-SPA Employee On Loan-Base</v>
      </c>
      <c r="B23">
        <v>512410</v>
      </c>
      <c r="C23" t="s">
        <v>49</v>
      </c>
    </row>
    <row r="24" spans="1:3" x14ac:dyDescent="0.25">
      <c r="A24" t="str">
        <f t="shared" si="0"/>
        <v>512420-SPA Employee On Loan Supplemen</v>
      </c>
      <c r="B24">
        <v>512420</v>
      </c>
      <c r="C24" t="s">
        <v>50</v>
      </c>
    </row>
    <row r="25" spans="1:3" x14ac:dyDescent="0.25">
      <c r="A25" t="str">
        <f t="shared" si="0"/>
        <v>512510-SPA Severance Wages Reserve</v>
      </c>
      <c r="B25">
        <v>512510</v>
      </c>
      <c r="C25" t="s">
        <v>51</v>
      </c>
    </row>
    <row r="26" spans="1:3" x14ac:dyDescent="0.25">
      <c r="A26" t="str">
        <f t="shared" si="0"/>
        <v>512520-SPA Severance Wages</v>
      </c>
      <c r="B26">
        <v>512520</v>
      </c>
      <c r="C26" t="s">
        <v>52</v>
      </c>
    </row>
    <row r="27" spans="1:3" x14ac:dyDescent="0.25">
      <c r="A27" t="str">
        <f t="shared" si="0"/>
        <v>512610-SPA Standby Pay</v>
      </c>
      <c r="B27">
        <v>512610</v>
      </c>
      <c r="C27" t="s">
        <v>53</v>
      </c>
    </row>
    <row r="28" spans="1:3" x14ac:dyDescent="0.25">
      <c r="A28" t="str">
        <f t="shared" si="0"/>
        <v>512710-SPA Longevity Payment</v>
      </c>
      <c r="B28">
        <v>512710</v>
      </c>
      <c r="C28" t="s">
        <v>54</v>
      </c>
    </row>
    <row r="29" spans="1:3" x14ac:dyDescent="0.25">
      <c r="A29" t="str">
        <f t="shared" si="0"/>
        <v>512810-SPA Salary Reserve</v>
      </c>
      <c r="B29">
        <v>512810</v>
      </c>
      <c r="C29" t="s">
        <v>55</v>
      </c>
    </row>
    <row r="30" spans="1:3" x14ac:dyDescent="0.25">
      <c r="A30" t="str">
        <f t="shared" si="0"/>
        <v>512910-LEO Salary</v>
      </c>
      <c r="B30">
        <v>512910</v>
      </c>
      <c r="C30" t="s">
        <v>56</v>
      </c>
    </row>
    <row r="31" spans="1:3" x14ac:dyDescent="0.25">
      <c r="A31" t="str">
        <f t="shared" si="0"/>
        <v>513110-EPA Distinguished Professor</v>
      </c>
      <c r="B31">
        <v>513110</v>
      </c>
      <c r="C31" t="s">
        <v>57</v>
      </c>
    </row>
    <row r="32" spans="1:3" x14ac:dyDescent="0.25">
      <c r="A32" t="str">
        <f t="shared" si="0"/>
        <v>513120-EPA Teach On Campus</v>
      </c>
      <c r="B32">
        <v>513120</v>
      </c>
      <c r="C32" t="s">
        <v>58</v>
      </c>
    </row>
    <row r="33" spans="1:3" x14ac:dyDescent="0.25">
      <c r="A33" t="str">
        <f t="shared" si="0"/>
        <v>513130-EPA Teach Off Campus</v>
      </c>
      <c r="B33">
        <v>513130</v>
      </c>
      <c r="C33" t="s">
        <v>59</v>
      </c>
    </row>
    <row r="34" spans="1:3" x14ac:dyDescent="0.25">
      <c r="A34" t="str">
        <f t="shared" si="0"/>
        <v>513140-EPA Teach Supplemental Payment</v>
      </c>
      <c r="B34">
        <v>513140</v>
      </c>
      <c r="C34" t="s">
        <v>60</v>
      </c>
    </row>
    <row r="35" spans="1:3" x14ac:dyDescent="0.25">
      <c r="A35" t="str">
        <f t="shared" si="0"/>
        <v>513160-EPA Teach Leave</v>
      </c>
      <c r="B35">
        <v>513160</v>
      </c>
      <c r="C35" t="s">
        <v>61</v>
      </c>
    </row>
    <row r="36" spans="1:3" x14ac:dyDescent="0.25">
      <c r="A36" t="str">
        <f t="shared" si="0"/>
        <v>513170-EPA Teach Student Monthly</v>
      </c>
      <c r="B36">
        <v>513170</v>
      </c>
      <c r="C36" t="s">
        <v>62</v>
      </c>
    </row>
    <row r="37" spans="1:3" x14ac:dyDescent="0.25">
      <c r="A37" t="str">
        <f t="shared" si="0"/>
        <v>513180-EPA Teach Student Biweekly</v>
      </c>
      <c r="B37">
        <v>513180</v>
      </c>
      <c r="C37" t="s">
        <v>63</v>
      </c>
    </row>
    <row r="38" spans="1:3" x14ac:dyDescent="0.25">
      <c r="A38" t="str">
        <f t="shared" si="0"/>
        <v>513410-EPA Teach On Loan Base Pay</v>
      </c>
      <c r="B38">
        <v>513410</v>
      </c>
      <c r="C38" t="s">
        <v>64</v>
      </c>
    </row>
    <row r="39" spans="1:3" x14ac:dyDescent="0.25">
      <c r="A39" t="str">
        <f t="shared" si="0"/>
        <v>513420-EPA Teach On Loan Supplement</v>
      </c>
      <c r="B39">
        <v>513420</v>
      </c>
      <c r="C39" t="s">
        <v>65</v>
      </c>
    </row>
    <row r="40" spans="1:3" x14ac:dyDescent="0.25">
      <c r="A40" t="str">
        <f t="shared" si="0"/>
        <v>513510-EPA Teach Severance</v>
      </c>
      <c r="B40">
        <v>513510</v>
      </c>
      <c r="C40" t="s">
        <v>66</v>
      </c>
    </row>
    <row r="41" spans="1:3" x14ac:dyDescent="0.25">
      <c r="A41" t="str">
        <f t="shared" si="0"/>
        <v>513910-EPA Teach Salary Reserves</v>
      </c>
      <c r="B41">
        <v>513910</v>
      </c>
      <c r="C41" t="s">
        <v>67</v>
      </c>
    </row>
    <row r="42" spans="1:3" x14ac:dyDescent="0.25">
      <c r="A42" t="str">
        <f t="shared" si="0"/>
        <v>514120-Non Student Temp Wages</v>
      </c>
      <c r="B42">
        <v>514120</v>
      </c>
      <c r="C42" t="s">
        <v>68</v>
      </c>
    </row>
    <row r="43" spans="1:3" x14ac:dyDescent="0.25">
      <c r="A43" t="str">
        <f t="shared" si="0"/>
        <v>514130-Non Student Temp Wages Off Cam</v>
      </c>
      <c r="B43">
        <v>514130</v>
      </c>
      <c r="C43" t="s">
        <v>69</v>
      </c>
    </row>
    <row r="44" spans="1:3" x14ac:dyDescent="0.25">
      <c r="A44" t="str">
        <f t="shared" si="0"/>
        <v>514150-Non Student Temp Wages UTS</v>
      </c>
      <c r="B44">
        <v>514150</v>
      </c>
      <c r="C44" t="s">
        <v>70</v>
      </c>
    </row>
    <row r="45" spans="1:3" x14ac:dyDescent="0.25">
      <c r="A45" t="str">
        <f t="shared" si="0"/>
        <v>514210-Non Student Temp OT Wages</v>
      </c>
      <c r="B45">
        <v>514210</v>
      </c>
      <c r="C45" t="s">
        <v>71</v>
      </c>
    </row>
    <row r="46" spans="1:3" x14ac:dyDescent="0.25">
      <c r="A46" t="str">
        <f t="shared" si="0"/>
        <v>514310-Non Student Temp Wages Holiday</v>
      </c>
      <c r="B46">
        <v>514310</v>
      </c>
      <c r="C46" t="s">
        <v>72</v>
      </c>
    </row>
    <row r="47" spans="1:3" x14ac:dyDescent="0.25">
      <c r="A47" t="str">
        <f t="shared" si="0"/>
        <v>514320-Non Student Temp Wages Shift</v>
      </c>
      <c r="B47">
        <v>514320</v>
      </c>
      <c r="C47" t="s">
        <v>73</v>
      </c>
    </row>
    <row r="48" spans="1:3" x14ac:dyDescent="0.25">
      <c r="A48" t="str">
        <f t="shared" si="0"/>
        <v>514330-Non Student Temp Wages On Call</v>
      </c>
      <c r="B48">
        <v>514330</v>
      </c>
      <c r="C48" t="s">
        <v>74</v>
      </c>
    </row>
    <row r="49" spans="1:3" x14ac:dyDescent="0.25">
      <c r="A49" t="str">
        <f t="shared" si="0"/>
        <v>514410-Student Temp Wages CWS Fed</v>
      </c>
      <c r="B49">
        <v>514410</v>
      </c>
      <c r="C49" t="s">
        <v>75</v>
      </c>
    </row>
    <row r="50" spans="1:3" x14ac:dyDescent="0.25">
      <c r="A50" t="str">
        <f t="shared" si="0"/>
        <v>514420-Student Temp Wages CWS State</v>
      </c>
      <c r="B50">
        <v>514420</v>
      </c>
      <c r="C50" t="s">
        <v>76</v>
      </c>
    </row>
    <row r="51" spans="1:3" x14ac:dyDescent="0.25">
      <c r="A51" t="str">
        <f t="shared" si="0"/>
        <v>514430-Student Temp Wages CWS Dept Fa</v>
      </c>
      <c r="B51">
        <v>514430</v>
      </c>
      <c r="C51" t="s">
        <v>77</v>
      </c>
    </row>
    <row r="52" spans="1:3" x14ac:dyDescent="0.25">
      <c r="A52" t="str">
        <f t="shared" si="0"/>
        <v>514440-Student Temp Wages CWS Dept Gr</v>
      </c>
      <c r="B52">
        <v>514440</v>
      </c>
      <c r="C52" t="s">
        <v>78</v>
      </c>
    </row>
    <row r="53" spans="1:3" x14ac:dyDescent="0.25">
      <c r="A53" t="str">
        <f t="shared" si="0"/>
        <v>514450-Student Temp Wages CWS Inst</v>
      </c>
      <c r="B53">
        <v>514450</v>
      </c>
      <c r="C53" t="s">
        <v>79</v>
      </c>
    </row>
    <row r="54" spans="1:3" x14ac:dyDescent="0.25">
      <c r="A54" t="str">
        <f t="shared" si="0"/>
        <v>514510-Student Temp Wages</v>
      </c>
      <c r="B54">
        <v>514510</v>
      </c>
      <c r="C54" t="s">
        <v>80</v>
      </c>
    </row>
    <row r="55" spans="1:3" x14ac:dyDescent="0.25">
      <c r="A55" t="str">
        <f t="shared" si="0"/>
        <v>514520-Student Temp Wages-Comm Serv</v>
      </c>
      <c r="B55">
        <v>514520</v>
      </c>
      <c r="C55" t="s">
        <v>81</v>
      </c>
    </row>
    <row r="56" spans="1:3" x14ac:dyDescent="0.25">
      <c r="A56" t="str">
        <f t="shared" si="0"/>
        <v>514530-Student Temp Wages-America Rea</v>
      </c>
      <c r="B56">
        <v>514530</v>
      </c>
      <c r="C56" t="s">
        <v>82</v>
      </c>
    </row>
    <row r="57" spans="1:3" x14ac:dyDescent="0.25">
      <c r="A57" t="str">
        <f t="shared" si="0"/>
        <v>514590-Graduate Assistants</v>
      </c>
      <c r="B57">
        <v>514590</v>
      </c>
      <c r="C57" t="s">
        <v>83</v>
      </c>
    </row>
    <row r="58" spans="1:3" x14ac:dyDescent="0.25">
      <c r="A58" t="str">
        <f t="shared" si="0"/>
        <v>514610-Student Temp Wages Overtime</v>
      </c>
      <c r="B58">
        <v>514610</v>
      </c>
      <c r="C58" t="s">
        <v>84</v>
      </c>
    </row>
    <row r="59" spans="1:3" x14ac:dyDescent="0.25">
      <c r="A59" t="str">
        <f t="shared" si="0"/>
        <v>514710-Student Premium Pay Holiday</v>
      </c>
      <c r="B59">
        <v>514710</v>
      </c>
      <c r="C59" t="s">
        <v>85</v>
      </c>
    </row>
    <row r="60" spans="1:3" x14ac:dyDescent="0.25">
      <c r="A60" t="str">
        <f t="shared" si="0"/>
        <v>514720-Student Premium Pay Shift</v>
      </c>
      <c r="B60">
        <v>514720</v>
      </c>
      <c r="C60" t="s">
        <v>86</v>
      </c>
    </row>
    <row r="61" spans="1:3" x14ac:dyDescent="0.25">
      <c r="A61" t="str">
        <f t="shared" si="0"/>
        <v>514730-Student Premium Pay Other</v>
      </c>
      <c r="B61">
        <v>514730</v>
      </c>
      <c r="C61" t="s">
        <v>87</v>
      </c>
    </row>
    <row r="62" spans="1:3" x14ac:dyDescent="0.25">
      <c r="A62" t="str">
        <f t="shared" si="0"/>
        <v>514810-Study Subject Payments</v>
      </c>
      <c r="B62">
        <v>514810</v>
      </c>
      <c r="C62" t="s">
        <v>88</v>
      </c>
    </row>
    <row r="63" spans="1:3" x14ac:dyDescent="0.25">
      <c r="A63" t="str">
        <f t="shared" si="0"/>
        <v>514820-Study Subject Expenses</v>
      </c>
      <c r="B63">
        <v>514820</v>
      </c>
      <c r="C63" t="s">
        <v>89</v>
      </c>
    </row>
    <row r="64" spans="1:3" x14ac:dyDescent="0.25">
      <c r="A64" t="str">
        <f t="shared" si="0"/>
        <v>515120-Social Security-OASDI</v>
      </c>
      <c r="B64">
        <v>515120</v>
      </c>
      <c r="C64" t="s">
        <v>90</v>
      </c>
    </row>
    <row r="65" spans="1:3" x14ac:dyDescent="0.25">
      <c r="A65" t="str">
        <f t="shared" si="0"/>
        <v>515130-Social Security-Hospital Insur</v>
      </c>
      <c r="B65">
        <v>515130</v>
      </c>
      <c r="C65" t="s">
        <v>91</v>
      </c>
    </row>
    <row r="66" spans="1:3" x14ac:dyDescent="0.25">
      <c r="A66" t="str">
        <f t="shared" ref="A66:A108" si="1">CONCATENATE(B66,"-",C66)</f>
        <v>515210-State Retirement</v>
      </c>
      <c r="B66">
        <v>515210</v>
      </c>
      <c r="C66" t="s">
        <v>92</v>
      </c>
    </row>
    <row r="67" spans="1:3" x14ac:dyDescent="0.25">
      <c r="A67" t="str">
        <f t="shared" si="1"/>
        <v>515220-State Retirement-OSBM 1.36%</v>
      </c>
      <c r="B67">
        <v>515220</v>
      </c>
      <c r="C67" t="s">
        <v>93</v>
      </c>
    </row>
    <row r="68" spans="1:3" x14ac:dyDescent="0.25">
      <c r="A68" t="str">
        <f t="shared" si="1"/>
        <v>515310-LEO Retirement</v>
      </c>
      <c r="B68">
        <v>515310</v>
      </c>
      <c r="C68" t="s">
        <v>94</v>
      </c>
    </row>
    <row r="69" spans="1:3" x14ac:dyDescent="0.25">
      <c r="A69" t="str">
        <f t="shared" si="1"/>
        <v>515410-ORP-TIAA Retirement</v>
      </c>
      <c r="B69">
        <v>515410</v>
      </c>
      <c r="C69" t="s">
        <v>95</v>
      </c>
    </row>
    <row r="70" spans="1:3" x14ac:dyDescent="0.25">
      <c r="A70" t="str">
        <f t="shared" si="1"/>
        <v>515420-ORP-TIAA Health Plan Benefits</v>
      </c>
      <c r="B70">
        <v>515420</v>
      </c>
      <c r="C70" t="s">
        <v>96</v>
      </c>
    </row>
    <row r="71" spans="1:3" x14ac:dyDescent="0.25">
      <c r="A71" t="str">
        <f t="shared" si="1"/>
        <v>515430-ORP-Lincoln National</v>
      </c>
      <c r="B71">
        <v>515430</v>
      </c>
      <c r="C71" t="s">
        <v>97</v>
      </c>
    </row>
    <row r="72" spans="1:3" x14ac:dyDescent="0.25">
      <c r="A72" t="str">
        <f t="shared" si="1"/>
        <v>515440-ORP-VALIC</v>
      </c>
      <c r="B72">
        <v>515440</v>
      </c>
      <c r="C72" t="s">
        <v>98</v>
      </c>
    </row>
    <row r="73" spans="1:3" x14ac:dyDescent="0.25">
      <c r="A73" t="str">
        <f t="shared" si="1"/>
        <v>515450-ORP-Fidelity</v>
      </c>
      <c r="B73">
        <v>515450</v>
      </c>
      <c r="C73" t="s">
        <v>99</v>
      </c>
    </row>
    <row r="74" spans="1:3" x14ac:dyDescent="0.25">
      <c r="A74" t="str">
        <f t="shared" si="1"/>
        <v>515510-Medical Insurance-Other</v>
      </c>
      <c r="B74">
        <v>515510</v>
      </c>
      <c r="C74" t="s">
        <v>100</v>
      </c>
    </row>
    <row r="75" spans="1:3" x14ac:dyDescent="0.25">
      <c r="A75" t="str">
        <f t="shared" si="1"/>
        <v>515520-Medical Insurance</v>
      </c>
      <c r="B75">
        <v>515520</v>
      </c>
      <c r="C75" t="s">
        <v>101</v>
      </c>
    </row>
    <row r="76" spans="1:3" x14ac:dyDescent="0.25">
      <c r="A76" t="str">
        <f t="shared" si="1"/>
        <v>515530-Medical Insurance-HMO Health P</v>
      </c>
      <c r="B76">
        <v>515530</v>
      </c>
      <c r="C76" t="s">
        <v>102</v>
      </c>
    </row>
    <row r="77" spans="1:3" x14ac:dyDescent="0.25">
      <c r="A77" t="str">
        <f t="shared" si="1"/>
        <v>515540-Medical Insurance-Grad Student</v>
      </c>
      <c r="B77">
        <v>515540</v>
      </c>
      <c r="C77" t="s">
        <v>103</v>
      </c>
    </row>
    <row r="78" spans="1:3" x14ac:dyDescent="0.25">
      <c r="A78" t="str">
        <f t="shared" si="1"/>
        <v>515610-Unemployment Compensation</v>
      </c>
      <c r="B78">
        <v>515610</v>
      </c>
      <c r="C78" t="s">
        <v>104</v>
      </c>
    </row>
    <row r="79" spans="1:3" x14ac:dyDescent="0.25">
      <c r="A79" t="str">
        <f t="shared" si="1"/>
        <v>515710-Workers Comp Premiums</v>
      </c>
      <c r="B79">
        <v>515710</v>
      </c>
      <c r="C79" t="s">
        <v>105</v>
      </c>
    </row>
    <row r="80" spans="1:3" x14ac:dyDescent="0.25">
      <c r="A80" t="str">
        <f t="shared" si="1"/>
        <v>515720-Workers Comp Premiums 2nd Qtr</v>
      </c>
      <c r="B80">
        <v>515720</v>
      </c>
      <c r="C80" t="s">
        <v>106</v>
      </c>
    </row>
    <row r="81" spans="1:3" x14ac:dyDescent="0.25">
      <c r="A81" t="str">
        <f t="shared" si="1"/>
        <v>515730-Workers Comp Premiums 3rd Qtr</v>
      </c>
      <c r="B81">
        <v>515730</v>
      </c>
      <c r="C81" t="s">
        <v>107</v>
      </c>
    </row>
    <row r="82" spans="1:3" x14ac:dyDescent="0.25">
      <c r="A82" t="str">
        <f t="shared" si="1"/>
        <v>515740-Workers Comp Premiums 4th Qtr</v>
      </c>
      <c r="B82">
        <v>515740</v>
      </c>
      <c r="C82" t="s">
        <v>108</v>
      </c>
    </row>
    <row r="83" spans="1:3" x14ac:dyDescent="0.25">
      <c r="A83" t="str">
        <f t="shared" si="1"/>
        <v>515810-Empl Benefit-Supp Life-Acc Ins</v>
      </c>
      <c r="B83">
        <v>515810</v>
      </c>
      <c r="C83" t="s">
        <v>109</v>
      </c>
    </row>
    <row r="84" spans="1:3" x14ac:dyDescent="0.25">
      <c r="A84" t="str">
        <f t="shared" si="1"/>
        <v>515820-Empl Benefit-MFPP Othr Med Ins</v>
      </c>
      <c r="B84">
        <v>515820</v>
      </c>
      <c r="C84" t="s">
        <v>110</v>
      </c>
    </row>
    <row r="85" spans="1:3" x14ac:dyDescent="0.25">
      <c r="A85" t="str">
        <f t="shared" si="1"/>
        <v>515830-Empl Benefit-MFPP Supp Retire</v>
      </c>
      <c r="B85">
        <v>515830</v>
      </c>
      <c r="C85" t="s">
        <v>111</v>
      </c>
    </row>
    <row r="86" spans="1:3" x14ac:dyDescent="0.25">
      <c r="A86" t="str">
        <f t="shared" si="1"/>
        <v>515840-Empl Benefit-Supp Long Trm Dis</v>
      </c>
      <c r="B86">
        <v>515840</v>
      </c>
      <c r="C86" t="s">
        <v>112</v>
      </c>
    </row>
    <row r="87" spans="1:3" x14ac:dyDescent="0.25">
      <c r="A87" t="str">
        <f t="shared" si="1"/>
        <v>515850-Empl Benefit-Vision Care</v>
      </c>
      <c r="B87">
        <v>515850</v>
      </c>
      <c r="C87" t="s">
        <v>113</v>
      </c>
    </row>
    <row r="88" spans="1:3" x14ac:dyDescent="0.25">
      <c r="A88" t="str">
        <f t="shared" si="1"/>
        <v>515860-Empl Benefit-Supp Med-Dent Ins</v>
      </c>
      <c r="B88">
        <v>515860</v>
      </c>
      <c r="C88" t="s">
        <v>114</v>
      </c>
    </row>
    <row r="89" spans="1:3" x14ac:dyDescent="0.25">
      <c r="A89" t="str">
        <f t="shared" si="1"/>
        <v>515870-Empl Benefit-House Staff</v>
      </c>
      <c r="B89">
        <v>515870</v>
      </c>
      <c r="C89" t="s">
        <v>115</v>
      </c>
    </row>
    <row r="90" spans="1:3" x14ac:dyDescent="0.25">
      <c r="A90" t="str">
        <f t="shared" si="1"/>
        <v>515880-Empl Benefit-C-G Fba</v>
      </c>
      <c r="B90">
        <v>515880</v>
      </c>
      <c r="C90" t="s">
        <v>116</v>
      </c>
    </row>
    <row r="91" spans="1:3" x14ac:dyDescent="0.25">
      <c r="A91" t="str">
        <f t="shared" si="1"/>
        <v>515910-Flex Spending Account</v>
      </c>
      <c r="B91">
        <v>515910</v>
      </c>
      <c r="C91" t="s">
        <v>117</v>
      </c>
    </row>
    <row r="92" spans="1:3" x14ac:dyDescent="0.25">
      <c r="A92" t="str">
        <f t="shared" si="1"/>
        <v>515930-Unemployment Insurance To DES</v>
      </c>
      <c r="B92">
        <v>515930</v>
      </c>
      <c r="C92" t="s">
        <v>118</v>
      </c>
    </row>
    <row r="93" spans="1:3" x14ac:dyDescent="0.25">
      <c r="A93" t="str">
        <f t="shared" si="1"/>
        <v>516110-Staff Benefits Reserves</v>
      </c>
      <c r="B93">
        <v>516110</v>
      </c>
      <c r="C93" t="s">
        <v>119</v>
      </c>
    </row>
    <row r="94" spans="1:3" x14ac:dyDescent="0.25">
      <c r="A94" t="str">
        <f t="shared" si="1"/>
        <v>516120-Staff Benefits Composite</v>
      </c>
      <c r="B94">
        <v>516120</v>
      </c>
      <c r="C94" t="s">
        <v>120</v>
      </c>
    </row>
    <row r="95" spans="1:3" x14ac:dyDescent="0.25">
      <c r="A95" t="str">
        <f t="shared" si="1"/>
        <v>516210-Short Term Disability</v>
      </c>
      <c r="B95">
        <v>516210</v>
      </c>
      <c r="C95" t="s">
        <v>121</v>
      </c>
    </row>
    <row r="96" spans="1:3" x14ac:dyDescent="0.25">
      <c r="A96" t="str">
        <f t="shared" si="1"/>
        <v>516310-Est Disability Pay SPA-2nd 6 M</v>
      </c>
      <c r="B96">
        <v>516310</v>
      </c>
      <c r="C96" t="s">
        <v>122</v>
      </c>
    </row>
    <row r="97" spans="1:3" x14ac:dyDescent="0.25">
      <c r="A97" t="str">
        <f t="shared" si="1"/>
        <v>516320-Est Disability Pay EPA-2nd 6 M</v>
      </c>
      <c r="B97">
        <v>516320</v>
      </c>
      <c r="C97" t="s">
        <v>123</v>
      </c>
    </row>
    <row r="98" spans="1:3" x14ac:dyDescent="0.25">
      <c r="A98" t="str">
        <f t="shared" si="1"/>
        <v>517110-Taxable Empl Expense Reimburse</v>
      </c>
      <c r="B98">
        <v>517110</v>
      </c>
      <c r="C98" t="s">
        <v>124</v>
      </c>
    </row>
    <row r="99" spans="1:3" x14ac:dyDescent="0.25">
      <c r="A99" t="str">
        <f t="shared" si="1"/>
        <v>517120-Mobile Communications Stipend</v>
      </c>
      <c r="B99">
        <v>517120</v>
      </c>
      <c r="C99" t="s">
        <v>125</v>
      </c>
    </row>
    <row r="100" spans="1:3" x14ac:dyDescent="0.25">
      <c r="A100" t="str">
        <f t="shared" si="1"/>
        <v>517130-Car Allowance</v>
      </c>
      <c r="B100">
        <v>517130</v>
      </c>
      <c r="C100" t="s">
        <v>126</v>
      </c>
    </row>
    <row r="101" spans="1:3" x14ac:dyDescent="0.25">
      <c r="A101" t="str">
        <f t="shared" si="1"/>
        <v>517210-Accrued Annual Leave Change</v>
      </c>
      <c r="B101">
        <v>517210</v>
      </c>
      <c r="C101" t="s">
        <v>127</v>
      </c>
    </row>
    <row r="102" spans="1:3" x14ac:dyDescent="0.25">
      <c r="A102" t="str">
        <f t="shared" si="1"/>
        <v>519110-Workers Comp Med Pay 1st Qtr</v>
      </c>
      <c r="B102">
        <v>519110</v>
      </c>
      <c r="C102" t="s">
        <v>128</v>
      </c>
    </row>
    <row r="103" spans="1:3" x14ac:dyDescent="0.25">
      <c r="A103" t="str">
        <f t="shared" si="1"/>
        <v>519120-Workers Comp Med Pay 2nd Qtr</v>
      </c>
      <c r="B103">
        <v>519120</v>
      </c>
      <c r="C103" t="s">
        <v>129</v>
      </c>
    </row>
    <row r="104" spans="1:3" x14ac:dyDescent="0.25">
      <c r="A104" t="str">
        <f t="shared" si="1"/>
        <v>519130-Workers Comp Med Pay 3rd Qtr</v>
      </c>
      <c r="B104">
        <v>519130</v>
      </c>
      <c r="C104" t="s">
        <v>130</v>
      </c>
    </row>
    <row r="105" spans="1:3" x14ac:dyDescent="0.25">
      <c r="A105" t="str">
        <f t="shared" si="1"/>
        <v>519140-Workers Comp Med Pay 4th Qtr</v>
      </c>
      <c r="B105">
        <v>519140</v>
      </c>
      <c r="C105" t="s">
        <v>131</v>
      </c>
    </row>
    <row r="106" spans="1:3" x14ac:dyDescent="0.25">
      <c r="A106" t="str">
        <f t="shared" si="1"/>
        <v>519150-Workers Comp Disabilty Lab Chg</v>
      </c>
      <c r="B106">
        <v>519150</v>
      </c>
      <c r="C106" t="s">
        <v>132</v>
      </c>
    </row>
    <row r="107" spans="1:3" x14ac:dyDescent="0.25">
      <c r="A107" t="str">
        <f t="shared" si="1"/>
        <v>519170-Workers Comp Perm Disabilty</v>
      </c>
      <c r="B107">
        <v>519170</v>
      </c>
      <c r="C107" t="s">
        <v>133</v>
      </c>
    </row>
    <row r="108" spans="1:3" x14ac:dyDescent="0.25">
      <c r="A108" t="str">
        <f t="shared" si="1"/>
        <v>519180-Workers Comp Death Benefits</v>
      </c>
      <c r="B108">
        <v>519180</v>
      </c>
      <c r="C108" t="s">
        <v>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table</vt:lpstr>
      <vt:lpstr>l_compaccounts</vt:lpstr>
      <vt:lpstr>table!SEARCH_RESULTLAST</vt:lpstr>
      <vt:lpstr>t_compaccounts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GY</cp:lastModifiedBy>
  <dcterms:created xsi:type="dcterms:W3CDTF">2014-09-24T13:49:39Z</dcterms:created>
  <dcterms:modified xsi:type="dcterms:W3CDTF">2014-11-10T18:08:47Z</dcterms:modified>
</cp:coreProperties>
</file>