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 codeName="{22E68647-3C60-695B-3CA0-4895CD717B8A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ithtg\AppData\Local\Microsoft\Windows\INetCache\Content.Outlook\GQCDKKSC\"/>
    </mc:Choice>
  </mc:AlternateContent>
  <xr:revisionPtr revIDLastSave="0" documentId="13_ncr:1_{76DD84A7-ED90-4305-95AB-12860467A569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TravelReimbursement" sheetId="1" r:id="rId1"/>
    <sheet name="parameters" sheetId="2" r:id="rId2"/>
  </sheets>
  <definedNames>
    <definedName name="a_cartype">parameters!$J$4:$J$5</definedName>
    <definedName name="a_countries">parameters!$D$2:$D$198</definedName>
    <definedName name="a_states">parameters!$B$2:$B$60</definedName>
    <definedName name="a_x">parameters!$G$9:$G$10</definedName>
    <definedName name="a_yn">parameters!$I$9:$I$10</definedName>
    <definedName name="f_car_higherrate">TravelReimbursement!$L$51</definedName>
    <definedName name="f_city">TravelReimbursement!$G$6</definedName>
    <definedName name="f_costcode">TravelReimbursement!$E$43</definedName>
    <definedName name="f_country">TravelReimbursement!$G$8</definedName>
    <definedName name="f_depdate">TravelReimbursement!$J$7</definedName>
    <definedName name="f_deptime">TravelReimbursement!$K$7</definedName>
    <definedName name="f_name">TravelReimbursement!$D$6</definedName>
    <definedName name="f_PID">TravelReimbursement!$D$7</definedName>
    <definedName name="f_purpose">TravelReimbursement!$D$10</definedName>
    <definedName name="f_retdate">TravelReimbursement!$J$8</definedName>
    <definedName name="f_rettime">TravelReimbursement!$K$8</definedName>
    <definedName name="f_state">TravelReimbursement!$G$7</definedName>
    <definedName name="InState">parameters!$G$4:$G$6</definedName>
    <definedName name="OutofState">parameters!$H$4:$H$6</definedName>
    <definedName name="_xlnm.Print_Area" localSheetId="0">TravelReimbursement!$A$1:$L$117</definedName>
    <definedName name="_xlnm.Print_Titles" localSheetId="0">TravelReimbursement!$1:$6</definedName>
    <definedName name="r_mileage_higher">parameters!$K$5</definedName>
    <definedName name="r_mileage_lower">parameters!$K$4</definedName>
    <definedName name="r_totalmileage">TravelReimbursement!$L$100</definedName>
    <definedName name="t_weekday">parameters!$G$13:$H$19</definedName>
    <definedName name="toggle_state">TravelReimbursement!$I$6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1" l="1"/>
  <c r="I6" i="1" l="1"/>
  <c r="K104" i="1" l="1"/>
  <c r="K105" i="1"/>
  <c r="K106" i="1"/>
  <c r="K107" i="1"/>
  <c r="K103" i="1"/>
  <c r="K100" i="1"/>
  <c r="K95" i="1"/>
  <c r="K96" i="1"/>
  <c r="K97" i="1"/>
  <c r="K94" i="1"/>
  <c r="K76" i="1"/>
  <c r="K77" i="1"/>
  <c r="K78" i="1"/>
  <c r="K75" i="1"/>
  <c r="K74" i="1"/>
  <c r="K71" i="1"/>
  <c r="K66" i="1"/>
  <c r="K67" i="1"/>
  <c r="K68" i="1"/>
  <c r="K65" i="1"/>
  <c r="J108" i="1" l="1"/>
  <c r="I108" i="1"/>
  <c r="H108" i="1"/>
  <c r="G108" i="1"/>
  <c r="F108" i="1"/>
  <c r="E108" i="1"/>
  <c r="D108" i="1"/>
  <c r="J98" i="1"/>
  <c r="I98" i="1"/>
  <c r="H98" i="1"/>
  <c r="G98" i="1"/>
  <c r="F98" i="1"/>
  <c r="E98" i="1"/>
  <c r="D98" i="1"/>
  <c r="K29" i="1" l="1"/>
  <c r="L29" i="1" s="1"/>
  <c r="L77" i="1" s="1"/>
  <c r="L106" i="1" s="1"/>
  <c r="E21" i="1" l="1"/>
  <c r="F21" i="1"/>
  <c r="G21" i="1"/>
  <c r="H21" i="1"/>
  <c r="I21" i="1"/>
  <c r="J21" i="1"/>
  <c r="D21" i="1"/>
  <c r="J79" i="1"/>
  <c r="I79" i="1"/>
  <c r="H79" i="1"/>
  <c r="G79" i="1"/>
  <c r="F79" i="1"/>
  <c r="E79" i="1"/>
  <c r="D79" i="1"/>
  <c r="J69" i="1"/>
  <c r="I69" i="1"/>
  <c r="H69" i="1"/>
  <c r="G69" i="1"/>
  <c r="F69" i="1"/>
  <c r="E69" i="1"/>
  <c r="D69" i="1"/>
  <c r="K23" i="1"/>
  <c r="L23" i="1" s="1"/>
  <c r="L71" i="1" s="1"/>
  <c r="L100" i="1" s="1"/>
  <c r="K24" i="1" s="1"/>
  <c r="H101" i="1" l="1"/>
  <c r="D101" i="1"/>
  <c r="G72" i="1"/>
  <c r="G101" i="1"/>
  <c r="J72" i="1"/>
  <c r="F72" i="1"/>
  <c r="J101" i="1"/>
  <c r="F101" i="1"/>
  <c r="I72" i="1"/>
  <c r="E72" i="1"/>
  <c r="I101" i="1"/>
  <c r="E101" i="1"/>
  <c r="H72" i="1"/>
  <c r="D72" i="1"/>
  <c r="K101" i="1" l="1"/>
  <c r="K72" i="1"/>
  <c r="L24" i="1"/>
  <c r="K28" i="1"/>
  <c r="L28" i="1" s="1"/>
  <c r="L76" i="1" s="1"/>
  <c r="L105" i="1" s="1"/>
  <c r="E31" i="1"/>
  <c r="F31" i="1"/>
  <c r="G31" i="1"/>
  <c r="H31" i="1"/>
  <c r="I31" i="1"/>
  <c r="J31" i="1"/>
  <c r="D31" i="1"/>
  <c r="K26" i="1"/>
  <c r="L26" i="1" s="1"/>
  <c r="K30" i="1"/>
  <c r="L30" i="1" s="1"/>
  <c r="L78" i="1" s="1"/>
  <c r="L107" i="1" s="1"/>
  <c r="K27" i="1"/>
  <c r="L27" i="1" s="1"/>
  <c r="L75" i="1" s="1"/>
  <c r="K18" i="1"/>
  <c r="L18" i="1" s="1"/>
  <c r="L66" i="1" s="1"/>
  <c r="L95" i="1" s="1"/>
  <c r="K19" i="1"/>
  <c r="L19" i="1" s="1"/>
  <c r="L67" i="1" s="1"/>
  <c r="K20" i="1"/>
  <c r="L20" i="1" s="1"/>
  <c r="L68" i="1" s="1"/>
  <c r="L97" i="1" s="1"/>
  <c r="K17" i="1"/>
  <c r="L17" i="1" s="1"/>
  <c r="D14" i="1"/>
  <c r="E14" i="1" s="1"/>
  <c r="L72" i="1" l="1"/>
  <c r="L101" i="1" s="1"/>
  <c r="L31" i="1"/>
  <c r="L74" i="1"/>
  <c r="L103" i="1" s="1"/>
  <c r="L104" i="1"/>
  <c r="L96" i="1"/>
  <c r="L21" i="1"/>
  <c r="L65" i="1"/>
  <c r="L94" i="1" s="1"/>
  <c r="K98" i="1"/>
  <c r="K108" i="1"/>
  <c r="G114" i="1"/>
  <c r="G115" i="1" s="1"/>
  <c r="J114" i="1"/>
  <c r="J115" i="1" s="1"/>
  <c r="F114" i="1"/>
  <c r="F115" i="1" s="1"/>
  <c r="I114" i="1"/>
  <c r="I115" i="1" s="1"/>
  <c r="E114" i="1"/>
  <c r="E115" i="1" s="1"/>
  <c r="H114" i="1"/>
  <c r="H115" i="1" s="1"/>
  <c r="D114" i="1"/>
  <c r="K69" i="1"/>
  <c r="K79" i="1"/>
  <c r="H85" i="1"/>
  <c r="H86" i="1" s="1"/>
  <c r="D85" i="1"/>
  <c r="F85" i="1"/>
  <c r="F86" i="1" s="1"/>
  <c r="I85" i="1"/>
  <c r="I86" i="1" s="1"/>
  <c r="E85" i="1"/>
  <c r="E86" i="1" s="1"/>
  <c r="G85" i="1"/>
  <c r="G86" i="1" s="1"/>
  <c r="J85" i="1"/>
  <c r="J86" i="1" s="1"/>
  <c r="K21" i="1"/>
  <c r="F37" i="1"/>
  <c r="F38" i="1" s="1"/>
  <c r="F14" i="1"/>
  <c r="G14" i="1" s="1"/>
  <c r="H14" i="1" s="1"/>
  <c r="I14" i="1" s="1"/>
  <c r="J14" i="1" s="1"/>
  <c r="D62" i="1" s="1"/>
  <c r="E62" i="1" s="1"/>
  <c r="F62" i="1" s="1"/>
  <c r="G62" i="1" s="1"/>
  <c r="H62" i="1" s="1"/>
  <c r="I62" i="1" s="1"/>
  <c r="J62" i="1" s="1"/>
  <c r="D91" i="1" s="1"/>
  <c r="E91" i="1" s="1"/>
  <c r="F91" i="1" s="1"/>
  <c r="G91" i="1" s="1"/>
  <c r="H91" i="1" s="1"/>
  <c r="I91" i="1" s="1"/>
  <c r="J91" i="1" s="1"/>
  <c r="I37" i="1"/>
  <c r="I38" i="1" s="1"/>
  <c r="E37" i="1"/>
  <c r="E38" i="1" s="1"/>
  <c r="H37" i="1"/>
  <c r="H38" i="1" s="1"/>
  <c r="D37" i="1"/>
  <c r="D38" i="1" s="1"/>
  <c r="G37" i="1"/>
  <c r="G38" i="1" s="1"/>
  <c r="J37" i="1"/>
  <c r="J38" i="1" s="1"/>
  <c r="K31" i="1"/>
  <c r="L98" i="1" l="1"/>
  <c r="L79" i="1"/>
  <c r="L108" i="1"/>
  <c r="L69" i="1"/>
  <c r="D86" i="1"/>
  <c r="K85" i="1"/>
  <c r="K114" i="1"/>
  <c r="D115" i="1"/>
  <c r="K37" i="1"/>
  <c r="L37" i="1" s="1"/>
  <c r="L38" i="1" s="1"/>
  <c r="L85" i="1" l="1"/>
  <c r="L114" i="1" s="1"/>
  <c r="L115" i="1" s="1"/>
  <c r="K115" i="1"/>
  <c r="K38" i="1"/>
  <c r="L86" i="1" l="1"/>
  <c r="K86" i="1"/>
  <c r="K5" i="1" s="1"/>
  <c r="K39" i="1" l="1"/>
</calcChain>
</file>

<file path=xl/sharedStrings.xml><?xml version="1.0" encoding="utf-8"?>
<sst xmlns="http://schemas.openxmlformats.org/spreadsheetml/2006/main" count="423" uniqueCount="340">
  <si>
    <t>Weekday:</t>
  </si>
  <si>
    <t>Sun.</t>
  </si>
  <si>
    <t>Mon.</t>
  </si>
  <si>
    <t>Tues.</t>
  </si>
  <si>
    <t>Wed.</t>
  </si>
  <si>
    <t>Thur.</t>
  </si>
  <si>
    <t>Fri.</t>
  </si>
  <si>
    <t>Sat.</t>
  </si>
  <si>
    <t>Departure:</t>
  </si>
  <si>
    <t>Return:</t>
  </si>
  <si>
    <t>Date</t>
  </si>
  <si>
    <t>Time</t>
  </si>
  <si>
    <t>Traveler PID:</t>
  </si>
  <si>
    <t>Traveler Name:</t>
  </si>
  <si>
    <t>t_weekday</t>
  </si>
  <si>
    <t>Breakfast</t>
  </si>
  <si>
    <t>Lunch</t>
  </si>
  <si>
    <t>Dinner</t>
  </si>
  <si>
    <t>Parking</t>
  </si>
  <si>
    <t>Internet</t>
  </si>
  <si>
    <t>Registration fees</t>
  </si>
  <si>
    <t>Transportation</t>
  </si>
  <si>
    <t>Meals</t>
  </si>
  <si>
    <r>
      <t xml:space="preserve">Relevant Dates </t>
    </r>
    <r>
      <rPr>
        <b/>
        <sz val="11"/>
        <rFont val="Symbol"/>
        <family val="1"/>
        <charset val="2"/>
      </rPr>
      <t>®</t>
    </r>
  </si>
  <si>
    <t>Please enter amounts into the relevant category by dates:</t>
  </si>
  <si>
    <t>Please enter "x" into the appropriate meal for each date charged:</t>
  </si>
  <si>
    <t>x</t>
  </si>
  <si>
    <t>a_x</t>
  </si>
  <si>
    <t>Airfare/Train</t>
  </si>
  <si>
    <t>Total Reimbursement</t>
  </si>
  <si>
    <t>Subtotal Meals</t>
  </si>
  <si>
    <t>Total by Day</t>
  </si>
  <si>
    <t>Subtotal Transport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</si>
  <si>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</si>
  <si>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</si>
  <si>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</si>
  <si>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</si>
  <si>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</si>
  <si>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</si>
  <si>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</si>
  <si>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</si>
  <si>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</si>
  <si>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</si>
  <si>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</si>
  <si>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</si>
  <si>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</si>
  <si>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</si>
  <si>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</si>
  <si>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</si>
  <si>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</si>
  <si>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</si>
  <si>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</si>
  <si>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</si>
  <si>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</si>
  <si>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</si>
  <si>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</si>
  <si>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</si>
  <si>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</si>
  <si>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</si>
  <si>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</si>
  <si>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</si>
  <si>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</si>
  <si>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</si>
  <si>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</si>
  <si>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</si>
  <si>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</si>
  <si>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</si>
  <si>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</si>
  <si>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</si>
  <si>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</si>
  <si>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</si>
  <si>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</si>
  <si>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</si>
  <si>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</si>
  <si>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</si>
  <si>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</si>
  <si>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</si>
  <si>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</si>
  <si>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</si>
  <si>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</si>
  <si>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</si>
  <si>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</si>
  <si>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</si>
  <si>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InState</t>
  </si>
  <si>
    <t>OutofState</t>
  </si>
  <si>
    <t>Hotel</t>
  </si>
  <si>
    <t>Travel City:</t>
  </si>
  <si>
    <t>Travel State:</t>
  </si>
  <si>
    <t>Travel Country:</t>
  </si>
  <si>
    <t>Signature of Traveler</t>
  </si>
  <si>
    <t>Telephone</t>
  </si>
  <si>
    <t>SPH Central Administrative Units</t>
  </si>
  <si>
    <t>a_states</t>
  </si>
  <si>
    <t>Afghanistan</t>
  </si>
  <si>
    <t>Albania</t>
  </si>
  <si>
    <t>Algeria</t>
  </si>
  <si>
    <t>Andorra</t>
  </si>
  <si>
    <t>Angola</t>
  </si>
  <si>
    <t>Antigua &amp; Deps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</si>
  <si>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</si>
  <si>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</si>
  <si>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</si>
  <si>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</si>
  <si>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</si>
  <si>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</si>
  <si>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</si>
  <si>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</si>
  <si>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</si>
  <si>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</si>
  <si>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</si>
  <si>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</si>
  <si>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</si>
  <si>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</si>
  <si>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</si>
  <si>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Herzegovina</t>
  </si>
  <si>
    <t>Botswana</t>
  </si>
  <si>
    <t>Brazil</t>
  </si>
  <si>
    <t>Brunei</t>
  </si>
  <si>
    <t>Bulgaria</t>
  </si>
  <si>
    <t>Burkina</t>
  </si>
  <si>
    <t>Burundi</t>
  </si>
  <si>
    <t>Cambodia</t>
  </si>
  <si>
    <t>Cameroon</t>
  </si>
  <si>
    <t>Canada</t>
  </si>
  <si>
    <t>Cape Verde</t>
  </si>
  <si>
    <t>Central African Rep</t>
  </si>
  <si>
    <t>Chad</t>
  </si>
  <si>
    <t>Chile</t>
  </si>
  <si>
    <t>China</t>
  </si>
  <si>
    <t>Colombia</t>
  </si>
  <si>
    <t>Comoros</t>
  </si>
  <si>
    <t>Congo</t>
  </si>
  <si>
    <t>Congo {Democratic Rep}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</si>
  <si>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</si>
  <si>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</si>
  <si>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</si>
  <si>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</si>
  <si>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</si>
  <si>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</si>
  <si>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</si>
  <si>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</si>
  <si>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</si>
  <si>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</si>
  <si>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</si>
  <si>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</si>
  <si>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</si>
  <si>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</si>
  <si>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</si>
  <si>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</si>
  <si>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</si>
  <si>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</si>
  <si>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</si>
  <si>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</si>
  <si>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</si>
  <si>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</si>
  <si>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</si>
  <si>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</si>
  <si>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</si>
  <si>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</si>
  <si>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</si>
  <si>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</si>
  <si>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</si>
  <si>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</si>
  <si>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</si>
  <si>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</si>
  <si>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</si>
  <si>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</si>
  <si>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</si>
  <si>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</si>
  <si>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</si>
  <si>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</si>
  <si>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 {Republic}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</si>
  <si>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</si>
  <si>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</si>
  <si>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</si>
  <si>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</si>
  <si>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</si>
  <si>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</si>
  <si>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</si>
  <si>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</si>
  <si>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</si>
  <si>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Korea North</t>
  </si>
  <si>
    <t>Korea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</si>
  <si>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</si>
  <si>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</si>
  <si>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</si>
  <si>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</si>
  <si>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</si>
  <si>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</si>
  <si>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</si>
  <si>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</si>
  <si>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</si>
  <si>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</si>
  <si>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</si>
  <si>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</si>
  <si>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</si>
  <si>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</si>
  <si>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</si>
  <si>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</si>
  <si>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</si>
  <si>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</si>
  <si>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</si>
  <si>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</si>
  <si>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</si>
  <si>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</si>
  <si>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</si>
  <si>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</si>
  <si>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</si>
  <si>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</si>
  <si>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</si>
  <si>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</si>
  <si>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</si>
  <si>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</si>
  <si>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Myanmar, {Burma}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</si>
  <si>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</si>
  <si>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</si>
  <si>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</si>
  <si>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</si>
  <si>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</si>
  <si>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</si>
  <si>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</si>
  <si>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</si>
  <si>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</si>
  <si>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</si>
  <si>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</si>
  <si>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</si>
  <si>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</si>
  <si>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</si>
  <si>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</si>
  <si>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</si>
  <si>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</si>
  <si>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</si>
  <si>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</si>
  <si>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</si>
  <si>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</si>
  <si>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</si>
  <si>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</si>
  <si>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St Kitts &amp; Nevis</t>
  </si>
  <si>
    <t>St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</si>
  <si>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</si>
  <si>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</si>
  <si>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</si>
  <si>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</si>
  <si>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</si>
  <si>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</si>
  <si>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</si>
  <si>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</si>
  <si>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</si>
  <si>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</si>
  <si>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</si>
  <si>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</si>
  <si>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</si>
  <si>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</si>
  <si>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</si>
  <si>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</si>
  <si>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</si>
  <si>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</si>
  <si>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</si>
  <si>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</si>
  <si>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</si>
  <si>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</si>
  <si>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</si>
  <si>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</si>
  <si>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</si>
  <si>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</si>
  <si>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</si>
  <si>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</si>
  <si>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</si>
  <si>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</si>
  <si>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</si>
  <si>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</si>
  <si>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</si>
  <si>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</si>
  <si>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</si>
  <si>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</si>
  <si>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</si>
  <si>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</si>
  <si>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</si>
  <si>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</si>
  <si>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</si>
  <si>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</si>
  <si>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</si>
  <si>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</si>
  <si>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</si>
  <si>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</si>
  <si>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</si>
  <si>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</si>
  <si>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</si>
  <si>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a_countries</t>
  </si>
  <si>
    <t>Purpose and Description of Trip (flights from where to where, etc.):</t>
  </si>
  <si>
    <t>Total</t>
  </si>
  <si>
    <t>District of Columbia</t>
  </si>
  <si>
    <t>Y</t>
  </si>
  <si>
    <t>N</t>
  </si>
  <si>
    <t>a_cartype</t>
  </si>
  <si>
    <r>
      <t>Mileage</t>
    </r>
    <r>
      <rPr>
        <i/>
        <sz val="10"/>
        <color theme="1"/>
        <rFont val="Calibri"/>
        <family val="2"/>
        <scheme val="minor"/>
      </rPr>
      <t/>
    </r>
  </si>
  <si>
    <t>Taxi/Tolls/Public</t>
  </si>
  <si>
    <t>Rental Car / Gas</t>
  </si>
  <si>
    <r>
      <t xml:space="preserve">Enter </t>
    </r>
    <r>
      <rPr>
        <b/>
        <i/>
        <u/>
        <sz val="10"/>
        <color theme="1"/>
        <rFont val="Calibri"/>
        <family val="2"/>
        <scheme val="minor"/>
      </rPr>
      <t>miles</t>
    </r>
    <r>
      <rPr>
        <i/>
        <sz val="10"/>
        <color theme="1"/>
        <rFont val="Calibri"/>
        <family val="2"/>
        <scheme val="minor"/>
      </rPr>
      <t xml:space="preserve"> driven --&gt;</t>
    </r>
  </si>
  <si>
    <t>Please ensure all original receipts related to this trip are attached, print, sign off and obtain approval.</t>
  </si>
  <si>
    <t>a_yn</t>
  </si>
  <si>
    <t>Other</t>
  </si>
  <si>
    <t>Subtotal Lodging &amp; Other</t>
  </si>
  <si>
    <t>Lodging &amp; Other</t>
  </si>
  <si>
    <t>Please only enter fields highlighted in yellow.</t>
  </si>
  <si>
    <t>Puerto Rico</t>
  </si>
  <si>
    <t>Guam</t>
  </si>
  <si>
    <t>American Samoa</t>
  </si>
  <si>
    <t>United States Virgin Islands</t>
  </si>
  <si>
    <t>Northern Mariana Islands</t>
  </si>
  <si>
    <t xml:space="preserve">Supplemental Info for Mileage: </t>
  </si>
  <si>
    <t>If Excel error appears, click "Enable" to properly use form.</t>
  </si>
  <si>
    <t>OUT OF COUNTRY</t>
  </si>
  <si>
    <t>Weekly</t>
  </si>
  <si>
    <t>Notes (optional):
(press alt+enter to add
new lines within a cell)</t>
  </si>
  <si>
    <t>Signature of Unit Approver</t>
  </si>
  <si>
    <t>Running</t>
  </si>
  <si>
    <t>GRAND</t>
  </si>
  <si>
    <t>TOTAL</t>
  </si>
  <si>
    <t>2. I requested a state car but one was unavailable -</t>
  </si>
  <si>
    <t>Bus Unit</t>
  </si>
  <si>
    <t>Source</t>
  </si>
  <si>
    <t>Dept</t>
  </si>
  <si>
    <t>Fund</t>
  </si>
  <si>
    <t>Program</t>
  </si>
  <si>
    <t>Cost Code 1</t>
  </si>
  <si>
    <t>Cost Code 2</t>
  </si>
  <si>
    <t>Cost Code 3</t>
  </si>
  <si>
    <t>Project ID</t>
  </si>
  <si>
    <t>1. A state car was not requested. Use state car rate:</t>
  </si>
  <si>
    <t xml:space="preserve">        documentation of the request is attached:</t>
  </si>
  <si>
    <t>Trip exceeded 100 miles - please "X" in appropriate case:</t>
  </si>
  <si>
    <t>Chartfields (SPH Finance Use)</t>
  </si>
  <si>
    <t>Enter appropriate cost code to charge:</t>
  </si>
  <si>
    <t>Employee Travel Reimbursement Form</t>
  </si>
  <si>
    <t>r_mileage_lower</t>
  </si>
  <si>
    <t>r_mileage_higher</t>
  </si>
  <si>
    <t>Personal car rate</t>
  </si>
  <si>
    <t>State car was unavailable (support required)</t>
  </si>
  <si>
    <t>Updated 01/29/19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</si>
</sst>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####\-#####"/>
    <numFmt numFmtId="167" formatCode="_(* #,##0_);_(* \(#,##0\);_(* &quot;-&quot;??_);_(@_)"/>
    <numFmt numFmtId="168" formatCode="_(&quot;$&quot;* #,##0.000_);_(&quot;$&quot;* \(#,##0.00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ymbol"/>
      <family val="1"/>
      <charset val="2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9"/>
      <color rgb="FFFF000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2" fillId="0" borderId="0"/>
  </cellStyleXfs>
  <cellXfs count="150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vertical="top"/>
    </xf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5" fillId="0" borderId="0" xfId="0" applyFont="1"/>
    <xf numFmtId="0" fontId="0" fillId="0" borderId="4" xfId="0" applyBorder="1"/>
    <xf numFmtId="0" fontId="0" fillId="0" borderId="15" xfId="0" applyBorder="1"/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Alignment="1">
      <alignment horizontal="right"/>
    </xf>
    <xf numFmtId="0" fontId="14" fillId="0" borderId="4" xfId="0" applyFont="1" applyBorder="1"/>
    <xf numFmtId="0" fontId="14" fillId="0" borderId="12" xfId="0" applyFont="1" applyBorder="1"/>
    <xf numFmtId="0" fontId="14" fillId="0" borderId="15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5" fillId="2" borderId="0" xfId="0" applyFont="1" applyFill="1"/>
    <xf numFmtId="0" fontId="5" fillId="2" borderId="0" xfId="0" applyFont="1" applyFill="1" applyAlignment="1">
      <alignment horizontal="right"/>
    </xf>
    <xf numFmtId="14" fontId="0" fillId="4" borderId="3" xfId="0" applyNumberFormat="1" applyFont="1" applyFill="1" applyBorder="1" applyProtection="1">
      <protection locked="0"/>
    </xf>
    <xf numFmtId="165" fontId="0" fillId="4" borderId="3" xfId="0" applyNumberFormat="1" applyFont="1" applyFill="1" applyBorder="1" applyProtection="1">
      <protection locked="0"/>
    </xf>
    <xf numFmtId="43" fontId="5" fillId="4" borderId="3" xfId="1" applyFont="1" applyFill="1" applyBorder="1" applyProtection="1"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43" fontId="12" fillId="2" borderId="0" xfId="1" applyFont="1" applyFill="1" applyAlignment="1">
      <alignment vertical="top"/>
    </xf>
    <xf numFmtId="43" fontId="12" fillId="2" borderId="0" xfId="0" applyNumberFormat="1" applyFont="1" applyFill="1"/>
    <xf numFmtId="0" fontId="0" fillId="2" borderId="5" xfId="0" applyFont="1" applyFill="1" applyBorder="1" applyProtection="1"/>
    <xf numFmtId="0" fontId="0" fillId="2" borderId="0" xfId="0" applyFont="1" applyFill="1" applyProtection="1"/>
    <xf numFmtId="0" fontId="10" fillId="3" borderId="3" xfId="6" applyFont="1" applyFill="1" applyBorder="1" applyAlignment="1" applyProtection="1">
      <alignment horizontal="center" vertical="center"/>
    </xf>
    <xf numFmtId="0" fontId="6" fillId="3" borderId="3" xfId="6" applyFont="1" applyFill="1" applyBorder="1" applyAlignment="1" applyProtection="1">
      <alignment vertical="center"/>
    </xf>
    <xf numFmtId="164" fontId="6" fillId="3" borderId="3" xfId="6" applyNumberFormat="1" applyFont="1" applyFill="1" applyBorder="1" applyAlignment="1" applyProtection="1">
      <alignment horizontal="center" vertical="center"/>
    </xf>
    <xf numFmtId="0" fontId="6" fillId="2" borderId="0" xfId="6" applyFont="1" applyFill="1" applyBorder="1" applyAlignment="1" applyProtection="1">
      <alignment vertical="center"/>
    </xf>
    <xf numFmtId="164" fontId="6" fillId="2" borderId="0" xfId="6" applyNumberFormat="1" applyFont="1" applyFill="1" applyBorder="1" applyAlignment="1" applyProtection="1">
      <alignment horizontal="center" vertical="center"/>
    </xf>
    <xf numFmtId="0" fontId="6" fillId="2" borderId="0" xfId="6" applyFont="1" applyFill="1" applyBorder="1" applyAlignment="1" applyProtection="1">
      <alignment horizontal="center" vertical="center"/>
    </xf>
    <xf numFmtId="0" fontId="9" fillId="2" borderId="0" xfId="0" applyFont="1" applyFill="1" applyProtection="1"/>
    <xf numFmtId="0" fontId="8" fillId="2" borderId="0" xfId="6" applyFont="1" applyFill="1" applyBorder="1" applyAlignment="1" applyProtection="1">
      <alignment horizontal="center" vertical="center"/>
    </xf>
    <xf numFmtId="44" fontId="8" fillId="2" borderId="0" xfId="2" applyFont="1" applyFill="1" applyBorder="1" applyAlignment="1" applyProtection="1">
      <alignment horizontal="center" vertical="center"/>
    </xf>
    <xf numFmtId="0" fontId="18" fillId="0" borderId="0" xfId="0" applyFont="1"/>
    <xf numFmtId="0" fontId="20" fillId="0" borderId="1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" borderId="0" xfId="0" applyFont="1" applyFill="1" applyAlignment="1">
      <alignment horizontal="left"/>
    </xf>
    <xf numFmtId="44" fontId="12" fillId="2" borderId="3" xfId="2" applyFont="1" applyFill="1" applyBorder="1" applyProtection="1"/>
    <xf numFmtId="44" fontId="12" fillId="2" borderId="0" xfId="2" applyFont="1" applyFill="1" applyAlignment="1" applyProtection="1">
      <alignment vertical="top"/>
    </xf>
    <xf numFmtId="0" fontId="5" fillId="2" borderId="0" xfId="0" applyFont="1" applyFill="1" applyAlignment="1" applyProtection="1">
      <alignment horizontal="right"/>
    </xf>
    <xf numFmtId="0" fontId="0" fillId="2" borderId="0" xfId="0" applyFont="1" applyFill="1" applyBorder="1" applyProtection="1"/>
    <xf numFmtId="0" fontId="5" fillId="2" borderId="0" xfId="0" applyFont="1" applyFill="1" applyProtection="1"/>
    <xf numFmtId="0" fontId="16" fillId="2" borderId="0" xfId="0" applyFont="1" applyFill="1" applyProtection="1"/>
    <xf numFmtId="0" fontId="5" fillId="2" borderId="0" xfId="0" applyFont="1" applyFill="1" applyBorder="1" applyProtection="1"/>
    <xf numFmtId="0" fontId="0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0" fontId="23" fillId="2" borderId="0" xfId="0" applyFont="1" applyFill="1" applyProtection="1"/>
    <xf numFmtId="0" fontId="18" fillId="2" borderId="0" xfId="0" applyFont="1" applyFill="1" applyProtection="1"/>
    <xf numFmtId="0" fontId="19" fillId="3" borderId="0" xfId="0" applyFont="1" applyFill="1" applyProtection="1"/>
    <xf numFmtId="0" fontId="12" fillId="2" borderId="0" xfId="0" applyFont="1" applyFill="1" applyProtection="1"/>
    <xf numFmtId="0" fontId="17" fillId="2" borderId="0" xfId="0" applyFont="1" applyFill="1" applyProtection="1"/>
    <xf numFmtId="0" fontId="0" fillId="2" borderId="1" xfId="0" applyFont="1" applyFill="1" applyBorder="1" applyProtection="1"/>
    <xf numFmtId="0" fontId="2" fillId="2" borderId="0" xfId="0" applyFont="1" applyFill="1" applyProtection="1"/>
    <xf numFmtId="0" fontId="0" fillId="0" borderId="0" xfId="0" applyFont="1" applyProtection="1"/>
    <xf numFmtId="0" fontId="0" fillId="2" borderId="0" xfId="0" applyFont="1" applyFill="1" applyAlignment="1" applyProtection="1">
      <alignment horizontal="right"/>
    </xf>
    <xf numFmtId="44" fontId="5" fillId="2" borderId="0" xfId="2" applyFont="1" applyFill="1" applyProtection="1"/>
    <xf numFmtId="44" fontId="0" fillId="2" borderId="0" xfId="2" applyFont="1" applyFill="1" applyProtection="1"/>
    <xf numFmtId="44" fontId="12" fillId="2" borderId="0" xfId="2" applyFont="1" applyFill="1" applyBorder="1" applyAlignment="1" applyProtection="1">
      <alignment vertical="top"/>
    </xf>
    <xf numFmtId="44" fontId="13" fillId="2" borderId="0" xfId="2" applyFont="1" applyFill="1" applyAlignment="1" applyProtection="1">
      <alignment horizontal="right"/>
    </xf>
    <xf numFmtId="0" fontId="0" fillId="0" borderId="0" xfId="0" applyAlignment="1">
      <alignment horizontal="right"/>
    </xf>
    <xf numFmtId="0" fontId="0" fillId="2" borderId="0" xfId="0" applyFont="1" applyFill="1" applyAlignment="1" applyProtection="1">
      <alignment horizontal="center"/>
    </xf>
    <xf numFmtId="0" fontId="24" fillId="2" borderId="0" xfId="0" applyFont="1" applyFill="1" applyBorder="1" applyProtection="1"/>
    <xf numFmtId="44" fontId="19" fillId="3" borderId="0" xfId="2" applyFont="1" applyFill="1"/>
    <xf numFmtId="0" fontId="10" fillId="3" borderId="4" xfId="6" applyFont="1" applyFill="1" applyBorder="1" applyAlignment="1" applyProtection="1">
      <alignment horizontal="center" vertical="center"/>
    </xf>
    <xf numFmtId="0" fontId="6" fillId="3" borderId="15" xfId="6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right" vertical="center" indent="1"/>
    </xf>
    <xf numFmtId="44" fontId="19" fillId="2" borderId="16" xfId="2" applyFont="1" applyFill="1" applyBorder="1" applyAlignment="1">
      <alignment vertical="center"/>
    </xf>
    <xf numFmtId="0" fontId="9" fillId="2" borderId="0" xfId="0" applyFont="1" applyFill="1" applyBorder="1" applyProtection="1"/>
    <xf numFmtId="0" fontId="26" fillId="2" borderId="0" xfId="0" applyFont="1" applyFill="1" applyAlignment="1">
      <alignment horizontal="right" vertical="top"/>
    </xf>
    <xf numFmtId="167" fontId="5" fillId="4" borderId="3" xfId="1" applyNumberFormat="1" applyFont="1" applyFill="1" applyBorder="1" applyProtection="1">
      <protection locked="0"/>
    </xf>
    <xf numFmtId="0" fontId="26" fillId="2" borderId="0" xfId="0" applyFont="1" applyFill="1" applyAlignment="1">
      <alignment horizontal="right"/>
    </xf>
    <xf numFmtId="44" fontId="28" fillId="2" borderId="0" xfId="2" applyFont="1" applyFill="1" applyAlignment="1" applyProtection="1">
      <alignment horizontal="right"/>
    </xf>
    <xf numFmtId="167" fontId="12" fillId="0" borderId="0" xfId="1" applyNumberFormat="1" applyFont="1"/>
    <xf numFmtId="0" fontId="10" fillId="3" borderId="7" xfId="6" applyFont="1" applyFill="1" applyBorder="1" applyAlignment="1" applyProtection="1">
      <alignment vertical="center"/>
    </xf>
    <xf numFmtId="0" fontId="10" fillId="3" borderId="6" xfId="6" applyFont="1" applyFill="1" applyBorder="1" applyAlignment="1" applyProtection="1">
      <alignment vertical="center"/>
    </xf>
    <xf numFmtId="44" fontId="13" fillId="2" borderId="0" xfId="2" applyFont="1" applyFill="1" applyAlignment="1" applyProtection="1">
      <alignment horizontal="right" vertical="top"/>
    </xf>
    <xf numFmtId="0" fontId="23" fillId="2" borderId="0" xfId="0" applyFont="1" applyFill="1" applyAlignment="1" applyProtection="1">
      <alignment horizontal="right"/>
    </xf>
    <xf numFmtId="0" fontId="0" fillId="0" borderId="0" xfId="0" applyBorder="1"/>
    <xf numFmtId="0" fontId="20" fillId="0" borderId="0" xfId="0" applyFont="1" applyBorder="1" applyAlignment="1">
      <alignment vertical="center"/>
    </xf>
    <xf numFmtId="0" fontId="0" fillId="2" borderId="0" xfId="0" applyFont="1" applyFill="1" applyAlignment="1">
      <alignment vertical="top"/>
    </xf>
    <xf numFmtId="44" fontId="19" fillId="5" borderId="0" xfId="2" applyFont="1" applyFill="1"/>
    <xf numFmtId="0" fontId="6" fillId="3" borderId="4" xfId="6" applyFont="1" applyFill="1" applyBorder="1" applyAlignment="1" applyProtection="1">
      <alignment horizontal="center" vertical="center"/>
    </xf>
    <xf numFmtId="167" fontId="12" fillId="2" borderId="0" xfId="1" applyNumberFormat="1" applyFont="1" applyFill="1"/>
    <xf numFmtId="44" fontId="12" fillId="6" borderId="3" xfId="2" applyFont="1" applyFill="1" applyBorder="1" applyProtection="1"/>
    <xf numFmtId="44" fontId="12" fillId="6" borderId="0" xfId="2" applyFont="1" applyFill="1" applyAlignment="1" applyProtection="1">
      <alignment vertical="top"/>
    </xf>
    <xf numFmtId="167" fontId="12" fillId="6" borderId="0" xfId="1" applyNumberFormat="1" applyFont="1" applyFill="1"/>
    <xf numFmtId="0" fontId="0" fillId="6" borderId="0" xfId="0" applyFont="1" applyFill="1" applyProtection="1"/>
    <xf numFmtId="44" fontId="5" fillId="6" borderId="0" xfId="2" applyFont="1" applyFill="1" applyProtection="1"/>
    <xf numFmtId="44" fontId="0" fillId="6" borderId="0" xfId="2" applyFont="1" applyFill="1" applyProtection="1"/>
    <xf numFmtId="44" fontId="12" fillId="6" borderId="0" xfId="2" applyFont="1" applyFill="1" applyBorder="1" applyAlignment="1" applyProtection="1">
      <alignment vertical="top"/>
    </xf>
    <xf numFmtId="0" fontId="6" fillId="6" borderId="0" xfId="6" applyFont="1" applyFill="1" applyBorder="1" applyAlignment="1" applyProtection="1">
      <alignment horizontal="center" vertical="center"/>
    </xf>
    <xf numFmtId="44" fontId="8" fillId="6" borderId="0" xfId="2" applyFont="1" applyFill="1" applyBorder="1" applyAlignment="1" applyProtection="1">
      <alignment horizontal="center" vertical="center"/>
    </xf>
    <xf numFmtId="0" fontId="29" fillId="2" borderId="0" xfId="0" quotePrefix="1" applyFont="1" applyFill="1" applyProtection="1"/>
    <xf numFmtId="0" fontId="31" fillId="2" borderId="0" xfId="0" applyFont="1" applyFill="1" applyBorder="1" applyProtection="1"/>
    <xf numFmtId="0" fontId="31" fillId="2" borderId="0" xfId="0" applyFont="1" applyFill="1" applyBorder="1"/>
    <xf numFmtId="0" fontId="27" fillId="2" borderId="0" xfId="0" applyFont="1" applyFill="1" applyBorder="1" applyAlignment="1" applyProtection="1">
      <alignment horizontal="center" vertical="center"/>
      <protection locked="0"/>
    </xf>
    <xf numFmtId="0" fontId="9" fillId="7" borderId="18" xfId="0" applyFont="1" applyFill="1" applyBorder="1" applyProtection="1"/>
    <xf numFmtId="0" fontId="0" fillId="7" borderId="18" xfId="0" applyFont="1" applyFill="1" applyBorder="1" applyProtection="1"/>
    <xf numFmtId="0" fontId="0" fillId="7" borderId="19" xfId="0" applyFont="1" applyFill="1" applyBorder="1" applyProtection="1"/>
    <xf numFmtId="0" fontId="17" fillId="7" borderId="0" xfId="0" applyFont="1" applyFill="1" applyBorder="1" applyProtection="1"/>
    <xf numFmtId="0" fontId="0" fillId="7" borderId="0" xfId="0" applyFont="1" applyFill="1" applyBorder="1"/>
    <xf numFmtId="0" fontId="0" fillId="7" borderId="0" xfId="0" applyFont="1" applyFill="1" applyBorder="1" applyProtection="1"/>
    <xf numFmtId="0" fontId="0" fillId="7" borderId="21" xfId="0" applyFont="1" applyFill="1" applyBorder="1" applyProtection="1"/>
    <xf numFmtId="0" fontId="0" fillId="7" borderId="0" xfId="0" applyFont="1" applyFill="1" applyBorder="1" applyAlignment="1" applyProtection="1">
      <alignment horizontal="center"/>
    </xf>
    <xf numFmtId="0" fontId="0" fillId="7" borderId="5" xfId="0" applyFont="1" applyFill="1" applyBorder="1" applyProtection="1"/>
    <xf numFmtId="0" fontId="5" fillId="7" borderId="5" xfId="0" applyFont="1" applyFill="1" applyBorder="1" applyProtection="1"/>
    <xf numFmtId="44" fontId="5" fillId="7" borderId="5" xfId="2" applyFont="1" applyFill="1" applyBorder="1" applyProtection="1"/>
    <xf numFmtId="0" fontId="0" fillId="7" borderId="23" xfId="0" applyFont="1" applyFill="1" applyBorder="1" applyProtection="1"/>
    <xf numFmtId="0" fontId="0" fillId="2" borderId="3" xfId="0" applyFont="1" applyFill="1" applyBorder="1" applyAlignment="1" applyProtection="1">
      <alignment horizontal="center"/>
      <protection locked="0"/>
    </xf>
    <xf numFmtId="0" fontId="0" fillId="7" borderId="17" xfId="0" applyFont="1" applyFill="1" applyBorder="1" applyProtection="1"/>
    <xf numFmtId="0" fontId="0" fillId="7" borderId="20" xfId="0" applyFont="1" applyFill="1" applyBorder="1" applyProtection="1"/>
    <xf numFmtId="0" fontId="0" fillId="7" borderId="22" xfId="0" applyFont="1" applyFill="1" applyBorder="1" applyProtection="1"/>
    <xf numFmtId="0" fontId="33" fillId="2" borderId="0" xfId="0" applyFont="1" applyFill="1" applyAlignment="1">
      <alignment horizontal="left"/>
    </xf>
    <xf numFmtId="0" fontId="32" fillId="2" borderId="0" xfId="0" applyFont="1" applyFill="1"/>
    <xf numFmtId="0" fontId="34" fillId="2" borderId="0" xfId="0" applyFont="1" applyFill="1" applyAlignment="1">
      <alignment horizontal="right"/>
    </xf>
    <xf numFmtId="0" fontId="31" fillId="2" borderId="0" xfId="0" applyFont="1" applyFill="1" applyProtection="1"/>
    <xf numFmtId="0" fontId="31" fillId="2" borderId="0" xfId="0" quotePrefix="1" applyFont="1" applyFill="1" applyProtection="1"/>
    <xf numFmtId="0" fontId="31" fillId="2" borderId="0" xfId="0" applyFont="1" applyFill="1" applyBorder="1" applyAlignment="1" applyProtection="1">
      <alignment horizontal="left"/>
    </xf>
    <xf numFmtId="0" fontId="35" fillId="2" borderId="0" xfId="0" quotePrefix="1" applyFont="1" applyFill="1" applyProtection="1"/>
    <xf numFmtId="0" fontId="2" fillId="0" borderId="4" xfId="0" applyFont="1" applyBorder="1"/>
    <xf numFmtId="0" fontId="2" fillId="0" borderId="12" xfId="0" applyFont="1" applyBorder="1"/>
    <xf numFmtId="0" fontId="2" fillId="0" borderId="15" xfId="0" applyFont="1" applyBorder="1"/>
    <xf numFmtId="168" fontId="2" fillId="0" borderId="10" xfId="1" applyNumberFormat="1" applyFont="1" applyBorder="1"/>
    <xf numFmtId="168" fontId="2" fillId="0" borderId="8" xfId="0" applyNumberFormat="1" applyFont="1" applyBorder="1"/>
    <xf numFmtId="0" fontId="36" fillId="0" borderId="0" xfId="0" applyFont="1"/>
    <xf numFmtId="0" fontId="26" fillId="2" borderId="0" xfId="0" applyFont="1" applyFill="1" applyAlignment="1" applyProtection="1">
      <alignment vertical="top" wrapText="1"/>
    </xf>
    <xf numFmtId="0" fontId="5" fillId="2" borderId="0" xfId="0" applyFont="1" applyFill="1" applyAlignment="1" applyProtection="1">
      <alignment horizontal="right" vertical="top" wrapText="1"/>
    </xf>
    <xf numFmtId="0" fontId="5" fillId="2" borderId="13" xfId="0" applyFont="1" applyFill="1" applyBorder="1" applyAlignment="1" applyProtection="1">
      <alignment horizontal="right" vertical="top" wrapText="1"/>
    </xf>
    <xf numFmtId="0" fontId="0" fillId="4" borderId="7" xfId="0" applyFont="1" applyFill="1" applyBorder="1" applyAlignment="1" applyProtection="1">
      <alignment horizontal="left" vertical="top" wrapText="1"/>
      <protection locked="0"/>
    </xf>
    <xf numFmtId="0" fontId="0" fillId="4" borderId="2" xfId="0" applyFont="1" applyFill="1" applyBorder="1" applyAlignment="1" applyProtection="1">
      <alignment horizontal="left" vertical="top" wrapText="1"/>
      <protection locked="0"/>
    </xf>
    <xf numFmtId="0" fontId="0" fillId="4" borderId="6" xfId="0" applyFont="1" applyFill="1" applyBorder="1" applyAlignment="1" applyProtection="1">
      <alignment horizontal="left" vertical="top" wrapText="1"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30" fillId="4" borderId="7" xfId="0" applyNumberFormat="1" applyFont="1" applyFill="1" applyBorder="1" applyAlignment="1" applyProtection="1">
      <alignment horizontal="left" vertical="top" wrapText="1"/>
      <protection locked="0"/>
    </xf>
    <xf numFmtId="0" fontId="30" fillId="4" borderId="2" xfId="0" applyNumberFormat="1" applyFont="1" applyFill="1" applyBorder="1" applyAlignment="1" applyProtection="1">
      <alignment horizontal="left" vertical="top" wrapText="1"/>
      <protection locked="0"/>
    </xf>
    <xf numFmtId="0" fontId="30" fillId="4" borderId="6" xfId="0" applyNumberFormat="1" applyFont="1" applyFill="1" applyBorder="1" applyAlignment="1" applyProtection="1">
      <alignment horizontal="left" vertical="top" wrapText="1"/>
      <protection locked="0"/>
    </xf>
    <xf numFmtId="0" fontId="30" fillId="4" borderId="7" xfId="0" applyNumberFormat="1" applyFont="1" applyFill="1" applyBorder="1" applyAlignment="1" applyProtection="1">
      <alignment vertical="top" wrapText="1"/>
      <protection locked="0"/>
    </xf>
    <xf numFmtId="0" fontId="30" fillId="4" borderId="2" xfId="0" applyNumberFormat="1" applyFont="1" applyFill="1" applyBorder="1" applyAlignment="1" applyProtection="1">
      <alignment vertical="top" wrapText="1"/>
      <protection locked="0"/>
    </xf>
    <xf numFmtId="0" fontId="30" fillId="4" borderId="6" xfId="0" applyNumberFormat="1" applyFont="1" applyFill="1" applyBorder="1" applyAlignment="1" applyProtection="1">
      <alignment vertical="top" wrapText="1"/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166" fontId="0" fillId="4" borderId="3" xfId="0" applyNumberFormat="1" applyFont="1" applyFill="1" applyBorder="1" applyAlignment="1" applyProtection="1">
      <alignment horizontal="left"/>
      <protection locked="0"/>
    </xf>
  </cellXfs>
  <cellStyles count="8">
    <cellStyle name="Comma" xfId="1" builtinId="3"/>
    <cellStyle name="Comma 2" xfId="3" xr:uid="{00000000-0005-0000-0000-000001000000}"/>
    <cellStyle name="Currency" xfId="2" builtinId="4"/>
    <cellStyle name="Currency 2" xfId="5" xr:uid="{00000000-0005-0000-0000-000003000000}"/>
    <cellStyle name="Currency 3" xfId="4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</cellStyles>
  <dxfs count="3">
    <dxf>
      <fill>
        <patternFill>
          <bgColor theme="0" tint="-0.14996795556505021"/>
        </patternFill>
      </fill>
    </dxf>
    <dxf>
      <font>
        <color theme="1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4</xdr:col>
      <xdr:colOff>229160</xdr:colOff>
      <xdr:row>3</xdr:row>
      <xdr:rowOff>165735</xdr:rowOff>
    </xdr:to>
    <xdr:pic>
      <xdr:nvPicPr>
        <xdr:cNvPr id="2" name="Picture 1" descr="SPH letterhead_BusinessOffi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4" t="26973" r="55881" b="32732"/>
        <a:stretch/>
      </xdr:blipFill>
      <xdr:spPr bwMode="auto">
        <a:xfrm>
          <a:off x="0" y="9525"/>
          <a:ext cx="274320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0</xdr:row>
          <xdr:rowOff>95250</xdr:rowOff>
        </xdr:from>
        <xdr:to>
          <xdr:col>6</xdr:col>
          <xdr:colOff>28575</xdr:colOff>
          <xdr:row>1</xdr:row>
          <xdr:rowOff>200025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 Form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18"/>
  <sheetViews>
    <sheetView tabSelected="1" view="pageBreakPreview" zoomScaleNormal="100" zoomScaleSheetLayoutView="100" zoomScalePageLayoutView="70" workbookViewId="0">
      <selection activeCell="E25" sqref="E25"/>
    </sheetView>
  </sheetViews>
  <sheetFormatPr defaultRowHeight="15" x14ac:dyDescent="0.25"/>
  <cols>
    <col min="1" max="1" width="1.42578125" style="62" customWidth="1"/>
    <col min="2" max="2" width="13.7109375" style="62" customWidth="1"/>
    <col min="3" max="3" width="9.85546875" style="62" customWidth="1"/>
    <col min="4" max="6" width="12.5703125" style="1" customWidth="1"/>
    <col min="7" max="7" width="11.28515625" style="1" customWidth="1"/>
    <col min="8" max="8" width="13.7109375" style="1" customWidth="1"/>
    <col min="9" max="11" width="12.5703125" style="1" customWidth="1"/>
    <col min="12" max="12" width="13.28515625" style="15" customWidth="1"/>
    <col min="13" max="16384" width="9.140625" style="1"/>
  </cols>
  <sheetData>
    <row r="1" spans="1:12" ht="18.75" x14ac:dyDescent="0.3">
      <c r="A1" s="32"/>
      <c r="B1" s="32"/>
      <c r="C1" s="32"/>
      <c r="D1" s="15"/>
      <c r="E1" s="15"/>
      <c r="F1" s="15"/>
      <c r="G1" s="15"/>
      <c r="H1" s="15"/>
      <c r="I1" s="15"/>
      <c r="J1" s="15"/>
      <c r="K1" s="17" t="s">
        <v>91</v>
      </c>
    </row>
    <row r="2" spans="1:12" ht="18.75" x14ac:dyDescent="0.3">
      <c r="A2" s="32"/>
      <c r="B2" s="32"/>
      <c r="C2" s="32"/>
      <c r="D2" s="15"/>
      <c r="E2" s="15"/>
      <c r="F2" s="15"/>
      <c r="G2" s="15"/>
      <c r="H2" s="15"/>
      <c r="I2" s="15"/>
      <c r="J2" s="15"/>
      <c r="K2" s="17" t="s">
        <v>334</v>
      </c>
    </row>
    <row r="3" spans="1:12" x14ac:dyDescent="0.25">
      <c r="A3" s="32"/>
      <c r="B3" s="32"/>
      <c r="C3" s="32"/>
      <c r="D3" s="15"/>
      <c r="E3" s="15"/>
      <c r="F3" s="15"/>
      <c r="G3" s="15"/>
      <c r="H3" s="15"/>
      <c r="I3" s="15"/>
      <c r="J3" s="15"/>
      <c r="K3" s="79" t="s">
        <v>304</v>
      </c>
    </row>
    <row r="4" spans="1:12" ht="15.75" thickBot="1" x14ac:dyDescent="0.3">
      <c r="A4" s="32"/>
      <c r="B4" s="32"/>
      <c r="C4" s="32"/>
      <c r="D4" s="15"/>
      <c r="E4" s="15"/>
      <c r="F4" s="15"/>
      <c r="G4" s="15"/>
      <c r="H4" s="15"/>
      <c r="I4" s="15"/>
      <c r="J4" s="15"/>
      <c r="K4" s="79" t="s">
        <v>311</v>
      </c>
    </row>
    <row r="5" spans="1:12" ht="17.25" customHeight="1" thickBot="1" x14ac:dyDescent="0.3">
      <c r="A5" s="32"/>
      <c r="B5" s="32"/>
      <c r="C5" s="32"/>
      <c r="D5" s="15"/>
      <c r="E5" s="15"/>
      <c r="F5" s="15"/>
      <c r="G5" s="15"/>
      <c r="H5" s="15"/>
      <c r="I5" s="15"/>
      <c r="J5" s="74" t="s">
        <v>29</v>
      </c>
      <c r="K5" s="75">
        <f>+K38+K86+K115</f>
        <v>0</v>
      </c>
    </row>
    <row r="6" spans="1:12" x14ac:dyDescent="0.25">
      <c r="A6" s="32"/>
      <c r="B6" s="32"/>
      <c r="C6" s="48" t="s">
        <v>13</v>
      </c>
      <c r="D6" s="148"/>
      <c r="E6" s="148"/>
      <c r="F6" s="24" t="s">
        <v>86</v>
      </c>
      <c r="G6" s="148"/>
      <c r="H6" s="148"/>
      <c r="I6" s="23" t="str">
        <f>IF(G7="North Carolina","InState","OutofState")</f>
        <v>OutofState</v>
      </c>
      <c r="J6" s="22" t="s">
        <v>10</v>
      </c>
      <c r="K6" s="22" t="s">
        <v>11</v>
      </c>
    </row>
    <row r="7" spans="1:12" x14ac:dyDescent="0.25">
      <c r="A7" s="32"/>
      <c r="B7" s="32"/>
      <c r="C7" s="48" t="s">
        <v>12</v>
      </c>
      <c r="D7" s="149"/>
      <c r="E7" s="149"/>
      <c r="F7" s="24" t="s">
        <v>87</v>
      </c>
      <c r="G7" s="148"/>
      <c r="H7" s="148"/>
      <c r="I7" s="24" t="s">
        <v>8</v>
      </c>
      <c r="J7" s="25"/>
      <c r="K7" s="26"/>
    </row>
    <row r="8" spans="1:12" x14ac:dyDescent="0.25">
      <c r="A8" s="32"/>
      <c r="B8" s="32"/>
      <c r="C8" s="32"/>
      <c r="D8" s="15"/>
      <c r="F8" s="24" t="s">
        <v>88</v>
      </c>
      <c r="G8" s="148" t="s">
        <v>278</v>
      </c>
      <c r="H8" s="148"/>
      <c r="I8" s="24" t="s">
        <v>9</v>
      </c>
      <c r="J8" s="25"/>
      <c r="K8" s="26"/>
    </row>
    <row r="9" spans="1:12" s="3" customFormat="1" ht="6.75" customHeight="1" x14ac:dyDescent="0.25">
      <c r="A9" s="49"/>
      <c r="B9" s="16"/>
      <c r="C9" s="49"/>
      <c r="D9" s="16"/>
      <c r="E9" s="45"/>
      <c r="F9" s="16"/>
      <c r="G9" s="16"/>
      <c r="H9" s="16"/>
      <c r="I9" s="16"/>
      <c r="J9" s="16"/>
      <c r="K9" s="16"/>
      <c r="L9" s="16"/>
    </row>
    <row r="10" spans="1:12" ht="52.5" customHeight="1" x14ac:dyDescent="0.25">
      <c r="A10" s="32"/>
      <c r="B10" s="135" t="s">
        <v>289</v>
      </c>
      <c r="C10" s="136"/>
      <c r="D10" s="137"/>
      <c r="E10" s="138"/>
      <c r="F10" s="138"/>
      <c r="G10" s="138"/>
      <c r="H10" s="138"/>
      <c r="I10" s="138"/>
      <c r="J10" s="138"/>
      <c r="K10" s="139"/>
    </row>
    <row r="11" spans="1:12" ht="7.5" customHeight="1" thickBot="1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2" ht="8.25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2" x14ac:dyDescent="0.25">
      <c r="A13" s="32"/>
      <c r="B13" s="82" t="s">
        <v>0</v>
      </c>
      <c r="C13" s="83"/>
      <c r="D13" s="33" t="s">
        <v>1</v>
      </c>
      <c r="E13" s="33" t="s">
        <v>2</v>
      </c>
      <c r="F13" s="33" t="s">
        <v>3</v>
      </c>
      <c r="G13" s="33" t="s">
        <v>4</v>
      </c>
      <c r="H13" s="33" t="s">
        <v>5</v>
      </c>
      <c r="I13" s="33" t="s">
        <v>6</v>
      </c>
      <c r="J13" s="33" t="s">
        <v>7</v>
      </c>
      <c r="K13" s="72" t="s">
        <v>313</v>
      </c>
      <c r="L13" s="90" t="s">
        <v>316</v>
      </c>
    </row>
    <row r="14" spans="1:12" s="12" customFormat="1" x14ac:dyDescent="0.2">
      <c r="A14" s="50"/>
      <c r="B14" s="34" t="s">
        <v>23</v>
      </c>
      <c r="C14" s="34"/>
      <c r="D14" s="35" t="str">
        <f>IF(J7="","m/d",(J7-VLOOKUP(WEEKDAY(J7),t_weekday,2)))</f>
        <v>m/d</v>
      </c>
      <c r="E14" s="35" t="str">
        <f>IFERROR(D14+1,"m/d")</f>
        <v>m/d</v>
      </c>
      <c r="F14" s="35" t="str">
        <f t="shared" ref="F14:J14" si="0">IFERROR(E14+1,"m/d")</f>
        <v>m/d</v>
      </c>
      <c r="G14" s="35" t="str">
        <f t="shared" si="0"/>
        <v>m/d</v>
      </c>
      <c r="H14" s="35" t="str">
        <f t="shared" si="0"/>
        <v>m/d</v>
      </c>
      <c r="I14" s="35" t="str">
        <f t="shared" si="0"/>
        <v>m/d</v>
      </c>
      <c r="J14" s="35" t="str">
        <f t="shared" si="0"/>
        <v>m/d</v>
      </c>
      <c r="K14" s="73" t="s">
        <v>290</v>
      </c>
      <c r="L14" s="73" t="s">
        <v>290</v>
      </c>
    </row>
    <row r="15" spans="1:12" s="2" customFormat="1" x14ac:dyDescent="0.25">
      <c r="A15" s="51" t="s">
        <v>24</v>
      </c>
      <c r="B15" s="36"/>
      <c r="C15" s="36"/>
      <c r="D15" s="37"/>
      <c r="E15" s="37"/>
      <c r="F15" s="37"/>
      <c r="G15" s="37"/>
      <c r="H15" s="37"/>
      <c r="I15" s="37"/>
      <c r="J15" s="37"/>
      <c r="K15" s="38"/>
      <c r="L15" s="99"/>
    </row>
    <row r="16" spans="1:12" ht="20.25" customHeight="1" x14ac:dyDescent="0.25">
      <c r="A16" s="32"/>
      <c r="B16" s="39" t="s">
        <v>21</v>
      </c>
      <c r="C16" s="39"/>
      <c r="D16" s="40"/>
      <c r="E16" s="40"/>
      <c r="F16" s="40"/>
      <c r="G16" s="40"/>
      <c r="H16" s="40"/>
      <c r="I16" s="40"/>
      <c r="J16" s="40"/>
      <c r="K16" s="41"/>
      <c r="L16" s="100"/>
    </row>
    <row r="17" spans="1:12" x14ac:dyDescent="0.25">
      <c r="A17" s="32"/>
      <c r="B17" s="50" t="s">
        <v>28</v>
      </c>
      <c r="C17" s="50"/>
      <c r="D17" s="27"/>
      <c r="E17" s="27"/>
      <c r="F17" s="27"/>
      <c r="G17" s="27"/>
      <c r="H17" s="27"/>
      <c r="I17" s="27"/>
      <c r="J17" s="27"/>
      <c r="K17" s="46">
        <f>SUM(D17:J17)</f>
        <v>0</v>
      </c>
      <c r="L17" s="92">
        <f>K17</f>
        <v>0</v>
      </c>
    </row>
    <row r="18" spans="1:12" x14ac:dyDescent="0.25">
      <c r="A18" s="32"/>
      <c r="B18" s="52" t="s">
        <v>296</v>
      </c>
      <c r="C18" s="52"/>
      <c r="D18" s="27"/>
      <c r="E18" s="27"/>
      <c r="F18" s="27"/>
      <c r="G18" s="27"/>
      <c r="H18" s="27"/>
      <c r="I18" s="27"/>
      <c r="J18" s="27"/>
      <c r="K18" s="46">
        <f t="shared" ref="K18:K20" si="1">SUM(D18:J18)</f>
        <v>0</v>
      </c>
      <c r="L18" s="92">
        <f t="shared" ref="L18:L20" si="2">K18</f>
        <v>0</v>
      </c>
    </row>
    <row r="19" spans="1:12" x14ac:dyDescent="0.25">
      <c r="A19" s="32"/>
      <c r="B19" s="52" t="s">
        <v>297</v>
      </c>
      <c r="C19" s="52"/>
      <c r="D19" s="27"/>
      <c r="E19" s="27"/>
      <c r="F19" s="27"/>
      <c r="G19" s="27"/>
      <c r="H19" s="27"/>
      <c r="I19" s="27"/>
      <c r="J19" s="27"/>
      <c r="K19" s="46">
        <f t="shared" si="1"/>
        <v>0</v>
      </c>
      <c r="L19" s="92">
        <f t="shared" si="2"/>
        <v>0</v>
      </c>
    </row>
    <row r="20" spans="1:12" x14ac:dyDescent="0.25">
      <c r="A20" s="32"/>
      <c r="B20" s="52" t="s">
        <v>18</v>
      </c>
      <c r="C20" s="52"/>
      <c r="D20" s="27"/>
      <c r="E20" s="27"/>
      <c r="F20" s="27"/>
      <c r="G20" s="27"/>
      <c r="H20" s="27"/>
      <c r="I20" s="27"/>
      <c r="J20" s="27"/>
      <c r="K20" s="46">
        <f t="shared" si="1"/>
        <v>0</v>
      </c>
      <c r="L20" s="92">
        <f t="shared" si="2"/>
        <v>0</v>
      </c>
    </row>
    <row r="21" spans="1:12" s="4" customFormat="1" x14ac:dyDescent="0.25">
      <c r="A21" s="53"/>
      <c r="B21" s="54" t="s">
        <v>32</v>
      </c>
      <c r="C21" s="54"/>
      <c r="D21" s="29">
        <f>SUM(D17:D20)</f>
        <v>0</v>
      </c>
      <c r="E21" s="29">
        <f t="shared" ref="E21:J21" si="3">SUM(E17:E20)</f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47">
        <f>SUM(K17:K20)</f>
        <v>0</v>
      </c>
      <c r="L21" s="93">
        <f t="shared" ref="L21" si="4">SUM(L17:L20)</f>
        <v>0</v>
      </c>
    </row>
    <row r="22" spans="1:12" s="4" customFormat="1" x14ac:dyDescent="0.25">
      <c r="A22" s="53"/>
      <c r="B22" s="76" t="s">
        <v>295</v>
      </c>
      <c r="D22" s="29"/>
      <c r="E22" s="29"/>
      <c r="F22" s="29"/>
      <c r="G22" s="29"/>
      <c r="H22" s="29"/>
      <c r="I22" s="29"/>
      <c r="J22" s="29"/>
      <c r="K22" s="47"/>
      <c r="L22" s="93"/>
    </row>
    <row r="23" spans="1:12" x14ac:dyDescent="0.25">
      <c r="A23" s="32"/>
      <c r="B23" s="15"/>
      <c r="C23" s="79" t="s">
        <v>298</v>
      </c>
      <c r="D23" s="78"/>
      <c r="E23" s="78"/>
      <c r="F23" s="78"/>
      <c r="G23" s="78"/>
      <c r="H23" s="78"/>
      <c r="I23" s="78"/>
      <c r="J23" s="78"/>
      <c r="K23" s="81">
        <f>SUM(D23:J23)</f>
        <v>0</v>
      </c>
      <c r="L23" s="94">
        <f>K23</f>
        <v>0</v>
      </c>
    </row>
    <row r="24" spans="1:12" s="4" customFormat="1" x14ac:dyDescent="0.25">
      <c r="A24" s="53"/>
      <c r="B24" s="88"/>
      <c r="D24" s="29"/>
      <c r="E24" s="29"/>
      <c r="F24" s="29"/>
      <c r="G24" s="29"/>
      <c r="H24" s="29"/>
      <c r="I24" s="29"/>
      <c r="J24" s="29"/>
      <c r="K24" s="29">
        <f t="shared" ref="K24" si="5">IF(r_totalmileage&lt;=100,K23*r_mileage_higher,IF(f_car_higherrate="x",K23*r_mileage_higher,K23*r_mileage_lower))</f>
        <v>0</v>
      </c>
      <c r="L24" s="93">
        <f>K24</f>
        <v>0</v>
      </c>
    </row>
    <row r="25" spans="1:12" x14ac:dyDescent="0.25">
      <c r="A25" s="32"/>
      <c r="B25" s="39" t="s">
        <v>303</v>
      </c>
      <c r="C25" s="39"/>
      <c r="D25" s="15"/>
      <c r="E25" s="15"/>
      <c r="F25" s="15"/>
      <c r="G25" s="15"/>
      <c r="H25" s="15"/>
      <c r="I25" s="15"/>
      <c r="J25" s="15"/>
      <c r="K25" s="32"/>
      <c r="L25" s="95"/>
    </row>
    <row r="26" spans="1:12" x14ac:dyDescent="0.25">
      <c r="A26" s="32"/>
      <c r="B26" s="50" t="s">
        <v>85</v>
      </c>
      <c r="C26" s="50"/>
      <c r="D26" s="27"/>
      <c r="E26" s="27"/>
      <c r="F26" s="27"/>
      <c r="G26" s="27"/>
      <c r="H26" s="27"/>
      <c r="I26" s="27"/>
      <c r="J26" s="27"/>
      <c r="K26" s="46">
        <f>SUM(D26:J26)</f>
        <v>0</v>
      </c>
      <c r="L26" s="92">
        <f t="shared" ref="L26:L30" si="6">K26</f>
        <v>0</v>
      </c>
    </row>
    <row r="27" spans="1:12" x14ac:dyDescent="0.25">
      <c r="A27" s="32"/>
      <c r="B27" s="50" t="s">
        <v>19</v>
      </c>
      <c r="C27" s="50"/>
      <c r="D27" s="27"/>
      <c r="E27" s="27"/>
      <c r="F27" s="27"/>
      <c r="G27" s="27"/>
      <c r="H27" s="27"/>
      <c r="I27" s="27"/>
      <c r="J27" s="27"/>
      <c r="K27" s="46">
        <f t="shared" ref="K27:K30" si="7">SUM(D27:J27)</f>
        <v>0</v>
      </c>
      <c r="L27" s="92">
        <f t="shared" si="6"/>
        <v>0</v>
      </c>
    </row>
    <row r="28" spans="1:12" x14ac:dyDescent="0.25">
      <c r="A28" s="32"/>
      <c r="B28" s="50" t="s">
        <v>90</v>
      </c>
      <c r="C28" s="50"/>
      <c r="D28" s="27"/>
      <c r="E28" s="27"/>
      <c r="F28" s="27"/>
      <c r="G28" s="27"/>
      <c r="H28" s="27"/>
      <c r="I28" s="27"/>
      <c r="J28" s="27"/>
      <c r="K28" s="46">
        <f t="shared" si="7"/>
        <v>0</v>
      </c>
      <c r="L28" s="92">
        <f t="shared" si="6"/>
        <v>0</v>
      </c>
    </row>
    <row r="29" spans="1:12" x14ac:dyDescent="0.25">
      <c r="A29" s="32"/>
      <c r="B29" s="50" t="s">
        <v>20</v>
      </c>
      <c r="C29" s="50"/>
      <c r="D29" s="27"/>
      <c r="E29" s="27"/>
      <c r="F29" s="27"/>
      <c r="G29" s="27"/>
      <c r="H29" s="27"/>
      <c r="I29" s="27"/>
      <c r="J29" s="27"/>
      <c r="K29" s="46">
        <f t="shared" si="7"/>
        <v>0</v>
      </c>
      <c r="L29" s="92">
        <f t="shared" si="6"/>
        <v>0</v>
      </c>
    </row>
    <row r="30" spans="1:12" x14ac:dyDescent="0.25">
      <c r="A30" s="32"/>
      <c r="B30" s="50" t="s">
        <v>301</v>
      </c>
      <c r="C30" s="50"/>
      <c r="D30" s="27"/>
      <c r="E30" s="27"/>
      <c r="F30" s="27"/>
      <c r="G30" s="27"/>
      <c r="H30" s="27"/>
      <c r="I30" s="27"/>
      <c r="J30" s="27"/>
      <c r="K30" s="46">
        <f t="shared" si="7"/>
        <v>0</v>
      </c>
      <c r="L30" s="92">
        <f t="shared" si="6"/>
        <v>0</v>
      </c>
    </row>
    <row r="31" spans="1:12" s="4" customFormat="1" x14ac:dyDescent="0.25">
      <c r="A31" s="53"/>
      <c r="B31" s="54" t="s">
        <v>302</v>
      </c>
      <c r="C31" s="54"/>
      <c r="D31" s="29">
        <f>SUM(D26:D30)</f>
        <v>0</v>
      </c>
      <c r="E31" s="29">
        <f t="shared" ref="E31:L31" si="8">SUM(E26:E30)</f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47">
        <f t="shared" si="8"/>
        <v>0</v>
      </c>
      <c r="L31" s="93">
        <f t="shared" si="8"/>
        <v>0</v>
      </c>
    </row>
    <row r="32" spans="1:12" x14ac:dyDescent="0.25">
      <c r="A32" s="51" t="s">
        <v>25</v>
      </c>
      <c r="B32" s="50"/>
      <c r="C32" s="50"/>
      <c r="D32" s="21"/>
      <c r="E32" s="21"/>
      <c r="F32" s="21"/>
      <c r="G32" s="21"/>
      <c r="H32" s="21"/>
      <c r="I32" s="21"/>
      <c r="J32" s="21"/>
      <c r="K32" s="64"/>
      <c r="L32" s="96"/>
    </row>
    <row r="33" spans="1:20" x14ac:dyDescent="0.25">
      <c r="A33" s="51"/>
      <c r="B33" s="55" t="s">
        <v>22</v>
      </c>
      <c r="C33" s="55"/>
      <c r="D33" s="21"/>
      <c r="E33" s="21"/>
      <c r="F33" s="21"/>
      <c r="G33" s="21"/>
      <c r="H33" s="21"/>
      <c r="I33" s="21"/>
      <c r="J33" s="21"/>
      <c r="K33" s="64"/>
      <c r="L33" s="96"/>
    </row>
    <row r="34" spans="1:20" x14ac:dyDescent="0.25">
      <c r="A34" s="32"/>
      <c r="B34" s="50" t="s">
        <v>15</v>
      </c>
      <c r="C34" s="50"/>
      <c r="D34" s="28"/>
      <c r="E34" s="28"/>
      <c r="F34" s="28"/>
      <c r="G34" s="28"/>
      <c r="H34" s="28"/>
      <c r="I34" s="28"/>
      <c r="J34" s="28"/>
      <c r="K34" s="65"/>
      <c r="L34" s="97"/>
    </row>
    <row r="35" spans="1:20" x14ac:dyDescent="0.25">
      <c r="A35" s="32"/>
      <c r="B35" s="50" t="s">
        <v>16</v>
      </c>
      <c r="C35" s="50"/>
      <c r="D35" s="28"/>
      <c r="E35" s="28"/>
      <c r="F35" s="28"/>
      <c r="G35" s="28"/>
      <c r="H35" s="28"/>
      <c r="I35" s="28"/>
      <c r="J35" s="28"/>
      <c r="K35" s="65"/>
      <c r="L35" s="97"/>
    </row>
    <row r="36" spans="1:20" x14ac:dyDescent="0.25">
      <c r="A36" s="32"/>
      <c r="B36" s="50" t="s">
        <v>17</v>
      </c>
      <c r="C36" s="50"/>
      <c r="D36" s="28"/>
      <c r="E36" s="28"/>
      <c r="F36" s="28"/>
      <c r="G36" s="28"/>
      <c r="H36" s="28"/>
      <c r="I36" s="28"/>
      <c r="J36" s="28"/>
      <c r="K36" s="65"/>
      <c r="L36" s="97"/>
    </row>
    <row r="37" spans="1:20" s="4" customFormat="1" ht="23.25" customHeight="1" x14ac:dyDescent="0.25">
      <c r="A37" s="53"/>
      <c r="B37" s="54" t="s">
        <v>30</v>
      </c>
      <c r="C37" s="54"/>
      <c r="D37" s="29">
        <f t="shared" ref="D37:J37" si="9">IF(toggle_state="InState",SUMPRODUCT(--((D34:D36)="x"),InState),SUMPRODUCT(--((D34:D36)="x"),OutofState))</f>
        <v>0</v>
      </c>
      <c r="E37" s="29">
        <f t="shared" si="9"/>
        <v>0</v>
      </c>
      <c r="F37" s="29">
        <f t="shared" si="9"/>
        <v>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66">
        <f>SUM(D37:J37)</f>
        <v>0</v>
      </c>
      <c r="L37" s="98">
        <f>K37</f>
        <v>0</v>
      </c>
    </row>
    <row r="38" spans="1:20" s="42" customFormat="1" ht="15.75" x14ac:dyDescent="0.25">
      <c r="A38" s="56"/>
      <c r="B38" s="57" t="s">
        <v>31</v>
      </c>
      <c r="C38" s="57"/>
      <c r="D38" s="71">
        <f t="shared" ref="D38:L38" si="10">D21+D24+D31+D37</f>
        <v>0</v>
      </c>
      <c r="E38" s="71">
        <f t="shared" si="10"/>
        <v>0</v>
      </c>
      <c r="F38" s="71">
        <f t="shared" si="10"/>
        <v>0</v>
      </c>
      <c r="G38" s="71">
        <f t="shared" si="10"/>
        <v>0</v>
      </c>
      <c r="H38" s="71">
        <f t="shared" si="10"/>
        <v>0</v>
      </c>
      <c r="I38" s="71">
        <f t="shared" si="10"/>
        <v>0</v>
      </c>
      <c r="J38" s="71">
        <f t="shared" si="10"/>
        <v>0</v>
      </c>
      <c r="K38" s="89">
        <f t="shared" si="10"/>
        <v>0</v>
      </c>
      <c r="L38" s="89">
        <f t="shared" si="10"/>
        <v>0</v>
      </c>
    </row>
    <row r="39" spans="1:20" s="15" customFormat="1" x14ac:dyDescent="0.25">
      <c r="A39" s="32"/>
      <c r="B39" s="58"/>
      <c r="C39" s="58"/>
      <c r="D39" s="30"/>
      <c r="E39" s="30"/>
      <c r="F39" s="30"/>
      <c r="G39" s="30"/>
      <c r="H39" s="30"/>
      <c r="I39" s="30"/>
      <c r="J39" s="30"/>
      <c r="K39" s="80" t="str">
        <f>IF(K38&lt;&gt;$K$5,"Continued on next page","")</f>
        <v/>
      </c>
    </row>
    <row r="40" spans="1:20" s="15" customFormat="1" ht="66.75" customHeight="1" x14ac:dyDescent="0.25">
      <c r="A40" s="32"/>
      <c r="B40" s="134" t="s">
        <v>314</v>
      </c>
      <c r="C40" s="134"/>
      <c r="D40" s="142"/>
      <c r="E40" s="143"/>
      <c r="F40" s="143"/>
      <c r="G40" s="143"/>
      <c r="H40" s="143"/>
      <c r="I40" s="143"/>
      <c r="J40" s="144"/>
      <c r="K40" s="84"/>
    </row>
    <row r="41" spans="1:20" s="15" customFormat="1" x14ac:dyDescent="0.25">
      <c r="A41" s="32"/>
      <c r="B41" s="58"/>
      <c r="C41" s="58"/>
      <c r="D41" s="30"/>
      <c r="E41" s="30"/>
      <c r="F41" s="30"/>
      <c r="G41" s="30"/>
      <c r="H41" s="30"/>
      <c r="I41" s="30"/>
      <c r="J41" s="30"/>
      <c r="K41" s="67"/>
    </row>
    <row r="42" spans="1:20" ht="15.75" x14ac:dyDescent="0.25">
      <c r="A42" s="70" t="s">
        <v>299</v>
      </c>
      <c r="D42" s="16"/>
      <c r="E42" s="16"/>
      <c r="F42" s="16"/>
      <c r="G42" s="16"/>
      <c r="H42" s="16"/>
      <c r="I42" s="16"/>
      <c r="J42" s="16"/>
      <c r="K42" s="102"/>
    </row>
    <row r="43" spans="1:20" ht="18.75" customHeight="1" x14ac:dyDescent="0.25">
      <c r="A43" s="49"/>
      <c r="B43" s="32"/>
      <c r="C43" s="59"/>
      <c r="D43" s="63" t="s">
        <v>333</v>
      </c>
      <c r="E43" s="140"/>
      <c r="F43" s="141"/>
      <c r="H43" s="15"/>
      <c r="I43" s="15"/>
      <c r="J43" s="15"/>
      <c r="K43" s="15"/>
    </row>
    <row r="44" spans="1:20" x14ac:dyDescent="0.25">
      <c r="A44" s="49"/>
      <c r="B44" s="59"/>
      <c r="C44" s="59"/>
      <c r="D44" s="32"/>
      <c r="E44" s="32"/>
      <c r="F44" s="32"/>
      <c r="G44" s="16"/>
      <c r="H44" s="15"/>
      <c r="I44" s="15"/>
      <c r="J44" s="15"/>
      <c r="K44" s="15"/>
    </row>
    <row r="45" spans="1:20" x14ac:dyDescent="0.25">
      <c r="A45" s="32"/>
      <c r="B45" s="32"/>
      <c r="C45" s="32"/>
      <c r="D45" s="32"/>
      <c r="E45" s="32"/>
      <c r="F45" s="32"/>
      <c r="G45" s="32"/>
      <c r="H45" s="121" t="s">
        <v>310</v>
      </c>
      <c r="I45" s="15"/>
      <c r="J45" s="15"/>
      <c r="K45" s="103"/>
    </row>
    <row r="46" spans="1:20" x14ac:dyDescent="0.25">
      <c r="A46" s="32"/>
      <c r="B46" s="60"/>
      <c r="C46" s="60"/>
      <c r="D46" s="60"/>
      <c r="E46" s="60"/>
      <c r="F46" s="60"/>
      <c r="G46" s="32"/>
      <c r="H46" s="15"/>
      <c r="I46" s="15"/>
      <c r="J46" s="15"/>
      <c r="K46" s="15"/>
    </row>
    <row r="47" spans="1:20" x14ac:dyDescent="0.25">
      <c r="A47" s="32"/>
      <c r="B47" s="61" t="s">
        <v>89</v>
      </c>
      <c r="C47" s="61"/>
      <c r="D47" s="32"/>
      <c r="E47" s="32"/>
      <c r="F47" s="63" t="s">
        <v>10</v>
      </c>
      <c r="G47" s="32"/>
      <c r="H47" s="122" t="s">
        <v>331</v>
      </c>
      <c r="I47" s="16"/>
      <c r="J47" s="123"/>
      <c r="K47" s="103"/>
      <c r="P47" s="32"/>
      <c r="R47" s="69"/>
      <c r="S47" s="69"/>
      <c r="T47" s="69"/>
    </row>
    <row r="48" spans="1:20" s="62" customFormat="1" x14ac:dyDescent="0.25">
      <c r="A48" s="32"/>
      <c r="B48" s="32"/>
      <c r="C48" s="32"/>
      <c r="D48" s="32"/>
      <c r="E48" s="32"/>
      <c r="F48" s="32"/>
      <c r="G48" s="32"/>
      <c r="H48" s="124" t="s">
        <v>329</v>
      </c>
      <c r="I48" s="32"/>
      <c r="J48" s="32"/>
      <c r="K48" s="102"/>
      <c r="L48" s="104" t="s">
        <v>26</v>
      </c>
      <c r="P48" s="85"/>
      <c r="R48" s="69"/>
      <c r="S48" s="69"/>
      <c r="T48" s="69"/>
    </row>
    <row r="49" spans="1:16" s="62" customFormat="1" x14ac:dyDescent="0.25">
      <c r="A49" s="32"/>
      <c r="D49" s="32"/>
      <c r="E49" s="32"/>
      <c r="F49" s="32"/>
      <c r="G49" s="32"/>
      <c r="H49" s="125"/>
      <c r="I49" s="32"/>
      <c r="J49" s="32"/>
      <c r="K49" s="1"/>
      <c r="L49" s="15"/>
      <c r="P49" s="32"/>
    </row>
    <row r="50" spans="1:16" s="62" customFormat="1" ht="19.5" customHeight="1" x14ac:dyDescent="0.25">
      <c r="A50" s="32"/>
      <c r="B50" s="60"/>
      <c r="C50" s="60"/>
      <c r="D50" s="60"/>
      <c r="E50" s="60"/>
      <c r="F50" s="60"/>
      <c r="G50" s="32"/>
      <c r="H50" s="126" t="s">
        <v>319</v>
      </c>
      <c r="I50" s="126"/>
      <c r="J50" s="126"/>
      <c r="K50" s="126"/>
      <c r="L50" s="32"/>
      <c r="P50" s="32"/>
    </row>
    <row r="51" spans="1:16" s="62" customFormat="1" x14ac:dyDescent="0.25">
      <c r="A51" s="32"/>
      <c r="B51" s="61" t="s">
        <v>315</v>
      </c>
      <c r="C51" s="32"/>
      <c r="D51" s="32"/>
      <c r="E51" s="32"/>
      <c r="F51" s="63" t="s">
        <v>10</v>
      </c>
      <c r="G51" s="32"/>
      <c r="H51" s="127" t="s">
        <v>330</v>
      </c>
      <c r="I51" s="32"/>
      <c r="J51" s="32"/>
      <c r="K51" s="32"/>
      <c r="L51" s="104"/>
    </row>
    <row r="52" spans="1:16" s="62" customFormat="1" x14ac:dyDescent="0.25">
      <c r="A52" s="32"/>
      <c r="B52" s="61"/>
      <c r="C52" s="32"/>
      <c r="D52" s="32"/>
      <c r="E52" s="32"/>
      <c r="F52" s="32"/>
      <c r="G52" s="32"/>
      <c r="H52" s="101"/>
      <c r="I52" s="32"/>
      <c r="J52" s="32"/>
      <c r="K52" s="32"/>
      <c r="L52" s="32"/>
    </row>
    <row r="53" spans="1:16" s="62" customFormat="1" x14ac:dyDescent="0.25">
      <c r="A53" s="32"/>
      <c r="B53" s="61"/>
      <c r="C53" s="32"/>
      <c r="D53" s="32"/>
      <c r="E53" s="32"/>
      <c r="F53" s="32"/>
      <c r="G53" s="32"/>
      <c r="H53" s="101"/>
      <c r="I53" s="32"/>
      <c r="J53" s="32"/>
      <c r="K53" s="32"/>
      <c r="L53" s="32"/>
    </row>
    <row r="54" spans="1:16" s="62" customFormat="1" ht="15.75" thickBot="1" x14ac:dyDescent="0.3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6" s="62" customFormat="1" x14ac:dyDescent="0.25">
      <c r="A55" s="118"/>
      <c r="B55" s="105" t="s">
        <v>332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7"/>
    </row>
    <row r="56" spans="1:16" s="62" customFormat="1" ht="7.5" customHeight="1" x14ac:dyDescent="0.25">
      <c r="A56" s="119"/>
      <c r="B56" s="108"/>
      <c r="C56" s="108"/>
      <c r="D56" s="109"/>
      <c r="E56" s="109"/>
      <c r="F56" s="109"/>
      <c r="G56" s="110"/>
      <c r="H56" s="110"/>
      <c r="I56" s="110"/>
      <c r="J56" s="110"/>
      <c r="K56" s="110"/>
      <c r="L56" s="111"/>
    </row>
    <row r="57" spans="1:16" s="62" customFormat="1" x14ac:dyDescent="0.25">
      <c r="A57" s="119"/>
      <c r="B57" s="110"/>
      <c r="C57" s="112" t="s">
        <v>320</v>
      </c>
      <c r="D57" s="112" t="s">
        <v>323</v>
      </c>
      <c r="E57" s="112" t="s">
        <v>321</v>
      </c>
      <c r="F57" s="112" t="s">
        <v>322</v>
      </c>
      <c r="G57" s="112" t="s">
        <v>328</v>
      </c>
      <c r="H57" s="112" t="s">
        <v>324</v>
      </c>
      <c r="I57" s="112" t="s">
        <v>325</v>
      </c>
      <c r="J57" s="112" t="s">
        <v>326</v>
      </c>
      <c r="K57" s="112" t="s">
        <v>327</v>
      </c>
      <c r="L57" s="111"/>
    </row>
    <row r="58" spans="1:16" s="62" customFormat="1" x14ac:dyDescent="0.25">
      <c r="A58" s="119"/>
      <c r="B58" s="110"/>
      <c r="C58" s="117"/>
      <c r="D58" s="117"/>
      <c r="E58" s="117"/>
      <c r="F58" s="117"/>
      <c r="G58" s="117"/>
      <c r="H58" s="117"/>
      <c r="I58" s="117">
        <f>f_costcode</f>
        <v>0</v>
      </c>
      <c r="J58" s="117"/>
      <c r="K58" s="117"/>
      <c r="L58" s="111"/>
    </row>
    <row r="59" spans="1:16" s="62" customFormat="1" ht="15.75" thickBot="1" x14ac:dyDescent="0.3">
      <c r="A59" s="120"/>
      <c r="B59" s="113"/>
      <c r="C59" s="113"/>
      <c r="D59" s="113"/>
      <c r="E59" s="113"/>
      <c r="F59" s="114"/>
      <c r="G59" s="114"/>
      <c r="H59" s="114"/>
      <c r="I59" s="114"/>
      <c r="J59" s="114"/>
      <c r="K59" s="115"/>
      <c r="L59" s="116"/>
    </row>
    <row r="60" spans="1:16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6" x14ac:dyDescent="0.25">
      <c r="A61" s="32"/>
      <c r="B61" s="82" t="s">
        <v>0</v>
      </c>
      <c r="C61" s="83"/>
      <c r="D61" s="33" t="s">
        <v>1</v>
      </c>
      <c r="E61" s="33" t="s">
        <v>2</v>
      </c>
      <c r="F61" s="33" t="s">
        <v>3</v>
      </c>
      <c r="G61" s="33" t="s">
        <v>4</v>
      </c>
      <c r="H61" s="33" t="s">
        <v>5</v>
      </c>
      <c r="I61" s="33" t="s">
        <v>6</v>
      </c>
      <c r="J61" s="33" t="s">
        <v>7</v>
      </c>
      <c r="K61" s="72" t="s">
        <v>313</v>
      </c>
      <c r="L61" s="90" t="s">
        <v>316</v>
      </c>
    </row>
    <row r="62" spans="1:16" s="12" customFormat="1" x14ac:dyDescent="0.2">
      <c r="A62" s="50"/>
      <c r="B62" s="34" t="s">
        <v>23</v>
      </c>
      <c r="C62" s="34"/>
      <c r="D62" s="35" t="str">
        <f>IFERROR(J14+1,"m/d")</f>
        <v>m/d</v>
      </c>
      <c r="E62" s="35" t="str">
        <f>IFERROR(D62+1,"m/d")</f>
        <v>m/d</v>
      </c>
      <c r="F62" s="35" t="str">
        <f t="shared" ref="F62" si="11">IFERROR(E62+1,"m/d")</f>
        <v>m/d</v>
      </c>
      <c r="G62" s="35" t="str">
        <f t="shared" ref="G62" si="12">IFERROR(F62+1,"m/d")</f>
        <v>m/d</v>
      </c>
      <c r="H62" s="35" t="str">
        <f>IFERROR(G62+1,"m/d")</f>
        <v>m/d</v>
      </c>
      <c r="I62" s="35" t="str">
        <f t="shared" ref="I62" si="13">IFERROR(H62+1,"m/d")</f>
        <v>m/d</v>
      </c>
      <c r="J62" s="35" t="str">
        <f t="shared" ref="J62" si="14">IFERROR(I62+1,"m/d")</f>
        <v>m/d</v>
      </c>
      <c r="K62" s="73" t="s">
        <v>290</v>
      </c>
      <c r="L62" s="73" t="s">
        <v>290</v>
      </c>
    </row>
    <row r="63" spans="1:16" s="2" customFormat="1" x14ac:dyDescent="0.25">
      <c r="A63" s="51" t="s">
        <v>24</v>
      </c>
      <c r="B63" s="36"/>
      <c r="C63" s="36"/>
      <c r="D63" s="37"/>
      <c r="E63" s="37"/>
      <c r="F63" s="37"/>
      <c r="G63" s="37"/>
      <c r="H63" s="37"/>
      <c r="I63" s="37"/>
      <c r="J63" s="37"/>
      <c r="K63" s="38"/>
      <c r="L63" s="99"/>
    </row>
    <row r="64" spans="1:16" x14ac:dyDescent="0.25">
      <c r="A64" s="32"/>
      <c r="B64" s="39" t="s">
        <v>21</v>
      </c>
      <c r="C64" s="39"/>
      <c r="D64" s="40"/>
      <c r="E64" s="40"/>
      <c r="F64" s="40"/>
      <c r="G64" s="40"/>
      <c r="H64" s="40"/>
      <c r="I64" s="40"/>
      <c r="J64" s="40"/>
      <c r="K64" s="41"/>
      <c r="L64" s="100"/>
    </row>
    <row r="65" spans="1:12" x14ac:dyDescent="0.25">
      <c r="A65" s="32"/>
      <c r="B65" s="50" t="s">
        <v>28</v>
      </c>
      <c r="C65" s="50"/>
      <c r="D65" s="27"/>
      <c r="E65" s="27"/>
      <c r="F65" s="27"/>
      <c r="G65" s="27"/>
      <c r="H65" s="27"/>
      <c r="I65" s="27"/>
      <c r="J65" s="27"/>
      <c r="K65" s="46">
        <f>SUM(D65:J65)</f>
        <v>0</v>
      </c>
      <c r="L65" s="92">
        <f>K65+L17</f>
        <v>0</v>
      </c>
    </row>
    <row r="66" spans="1:12" x14ac:dyDescent="0.25">
      <c r="A66" s="32"/>
      <c r="B66" s="52" t="s">
        <v>296</v>
      </c>
      <c r="C66" s="52"/>
      <c r="D66" s="27"/>
      <c r="E66" s="27"/>
      <c r="F66" s="27"/>
      <c r="G66" s="27"/>
      <c r="H66" s="27"/>
      <c r="I66" s="27"/>
      <c r="J66" s="27"/>
      <c r="K66" s="46">
        <f>SUM(D66:J66)</f>
        <v>0</v>
      </c>
      <c r="L66" s="92">
        <f>K66+L18</f>
        <v>0</v>
      </c>
    </row>
    <row r="67" spans="1:12" x14ac:dyDescent="0.25">
      <c r="A67" s="32"/>
      <c r="B67" s="52" t="s">
        <v>297</v>
      </c>
      <c r="C67" s="52"/>
      <c r="D67" s="27"/>
      <c r="E67" s="27"/>
      <c r="F67" s="27"/>
      <c r="G67" s="27"/>
      <c r="H67" s="27"/>
      <c r="I67" s="27"/>
      <c r="J67" s="27"/>
      <c r="K67" s="46">
        <f>SUM(D67:J67)</f>
        <v>0</v>
      </c>
      <c r="L67" s="92">
        <f>K67+L19</f>
        <v>0</v>
      </c>
    </row>
    <row r="68" spans="1:12" x14ac:dyDescent="0.25">
      <c r="A68" s="32"/>
      <c r="B68" s="52" t="s">
        <v>18</v>
      </c>
      <c r="C68" s="52"/>
      <c r="D68" s="27"/>
      <c r="E68" s="27"/>
      <c r="F68" s="27"/>
      <c r="G68" s="27"/>
      <c r="H68" s="27"/>
      <c r="I68" s="27"/>
      <c r="J68" s="27"/>
      <c r="K68" s="46">
        <f>SUM(D68:J68)</f>
        <v>0</v>
      </c>
      <c r="L68" s="92">
        <f>K68+L20</f>
        <v>0</v>
      </c>
    </row>
    <row r="69" spans="1:12" s="4" customFormat="1" x14ac:dyDescent="0.25">
      <c r="A69" s="53"/>
      <c r="B69" s="54" t="s">
        <v>32</v>
      </c>
      <c r="C69" s="54"/>
      <c r="D69" s="29">
        <f t="shared" ref="D69:K69" si="15">SUM(D65:D68)</f>
        <v>0</v>
      </c>
      <c r="E69" s="29">
        <f t="shared" si="15"/>
        <v>0</v>
      </c>
      <c r="F69" s="29">
        <f t="shared" si="15"/>
        <v>0</v>
      </c>
      <c r="G69" s="29">
        <f t="shared" si="15"/>
        <v>0</v>
      </c>
      <c r="H69" s="29">
        <f t="shared" si="15"/>
        <v>0</v>
      </c>
      <c r="I69" s="29">
        <f t="shared" si="15"/>
        <v>0</v>
      </c>
      <c r="J69" s="29">
        <f t="shared" si="15"/>
        <v>0</v>
      </c>
      <c r="K69" s="47">
        <f t="shared" si="15"/>
        <v>0</v>
      </c>
      <c r="L69" s="93">
        <f t="shared" ref="L69" si="16">SUM(L65:L68)</f>
        <v>0</v>
      </c>
    </row>
    <row r="70" spans="1:12" s="4" customFormat="1" x14ac:dyDescent="0.25">
      <c r="A70" s="53"/>
      <c r="B70" s="76" t="s">
        <v>295</v>
      </c>
      <c r="D70" s="29"/>
      <c r="E70" s="29"/>
      <c r="F70" s="29"/>
      <c r="G70" s="29"/>
      <c r="H70" s="29"/>
      <c r="I70" s="29"/>
      <c r="J70" s="29"/>
      <c r="K70" s="47"/>
      <c r="L70" s="93"/>
    </row>
    <row r="71" spans="1:12" x14ac:dyDescent="0.25">
      <c r="A71" s="32"/>
      <c r="B71" s="15"/>
      <c r="C71" s="79" t="s">
        <v>298</v>
      </c>
      <c r="D71" s="78"/>
      <c r="E71" s="78"/>
      <c r="F71" s="78"/>
      <c r="G71" s="78"/>
      <c r="H71" s="78"/>
      <c r="I71" s="78"/>
      <c r="J71" s="78"/>
      <c r="K71" s="91">
        <f>SUM(D71:J71)</f>
        <v>0</v>
      </c>
      <c r="L71" s="94">
        <f>K71+L23</f>
        <v>0</v>
      </c>
    </row>
    <row r="72" spans="1:12" s="4" customFormat="1" x14ac:dyDescent="0.25">
      <c r="A72" s="53"/>
      <c r="B72" s="77"/>
      <c r="C72" s="77"/>
      <c r="D72" s="29">
        <f t="shared" ref="D72:J72" si="17">IF(r_totalmileage&lt;=100,D71*r_mileage_higher,IF(f_car_higherrate="x",D71*r_mileage_higher,D71*r_mileage_lower))</f>
        <v>0</v>
      </c>
      <c r="E72" s="29">
        <f t="shared" si="17"/>
        <v>0</v>
      </c>
      <c r="F72" s="29">
        <f t="shared" si="17"/>
        <v>0</v>
      </c>
      <c r="G72" s="29">
        <f t="shared" si="17"/>
        <v>0</v>
      </c>
      <c r="H72" s="29">
        <f t="shared" si="17"/>
        <v>0</v>
      </c>
      <c r="I72" s="29">
        <f t="shared" si="17"/>
        <v>0</v>
      </c>
      <c r="J72" s="29">
        <f t="shared" si="17"/>
        <v>0</v>
      </c>
      <c r="K72" s="47">
        <f>SUM(D72:J72)</f>
        <v>0</v>
      </c>
      <c r="L72" s="93">
        <f>K72+L24</f>
        <v>0</v>
      </c>
    </row>
    <row r="73" spans="1:12" x14ac:dyDescent="0.25">
      <c r="A73" s="32"/>
      <c r="B73" s="39" t="s">
        <v>303</v>
      </c>
      <c r="C73" s="39"/>
      <c r="D73" s="15"/>
      <c r="E73" s="15"/>
      <c r="F73" s="15"/>
      <c r="G73" s="15"/>
      <c r="H73" s="15"/>
      <c r="I73" s="15"/>
      <c r="J73" s="15"/>
      <c r="K73" s="32"/>
      <c r="L73" s="95"/>
    </row>
    <row r="74" spans="1:12" x14ac:dyDescent="0.25">
      <c r="A74" s="32"/>
      <c r="B74" s="50" t="s">
        <v>85</v>
      </c>
      <c r="C74" s="50"/>
      <c r="D74" s="27"/>
      <c r="E74" s="27"/>
      <c r="F74" s="27"/>
      <c r="G74" s="27"/>
      <c r="H74" s="27"/>
      <c r="I74" s="27"/>
      <c r="J74" s="27"/>
      <c r="K74" s="46">
        <f>SUM(D74:J74)</f>
        <v>0</v>
      </c>
      <c r="L74" s="92">
        <f>K74+L26</f>
        <v>0</v>
      </c>
    </row>
    <row r="75" spans="1:12" x14ac:dyDescent="0.25">
      <c r="A75" s="32"/>
      <c r="B75" s="50" t="s">
        <v>19</v>
      </c>
      <c r="C75" s="50"/>
      <c r="D75" s="27"/>
      <c r="E75" s="27"/>
      <c r="F75" s="27"/>
      <c r="G75" s="27"/>
      <c r="H75" s="27"/>
      <c r="I75" s="27"/>
      <c r="J75" s="27"/>
      <c r="K75" s="46">
        <f>SUM(D75:J75)</f>
        <v>0</v>
      </c>
      <c r="L75" s="92">
        <f>K75+L27</f>
        <v>0</v>
      </c>
    </row>
    <row r="76" spans="1:12" x14ac:dyDescent="0.25">
      <c r="A76" s="32"/>
      <c r="B76" s="50" t="s">
        <v>90</v>
      </c>
      <c r="C76" s="50"/>
      <c r="D76" s="27"/>
      <c r="E76" s="27"/>
      <c r="F76" s="27"/>
      <c r="G76" s="27"/>
      <c r="H76" s="27"/>
      <c r="I76" s="27"/>
      <c r="J76" s="27"/>
      <c r="K76" s="46">
        <f>SUM(D76:J76)</f>
        <v>0</v>
      </c>
      <c r="L76" s="92">
        <f>K76+L28</f>
        <v>0</v>
      </c>
    </row>
    <row r="77" spans="1:12" x14ac:dyDescent="0.25">
      <c r="A77" s="32"/>
      <c r="B77" s="50" t="s">
        <v>20</v>
      </c>
      <c r="C77" s="50"/>
      <c r="D77" s="27"/>
      <c r="E77" s="27"/>
      <c r="F77" s="27"/>
      <c r="G77" s="27"/>
      <c r="H77" s="27"/>
      <c r="I77" s="27"/>
      <c r="J77" s="27"/>
      <c r="K77" s="46">
        <f>SUM(D77:J77)</f>
        <v>0</v>
      </c>
      <c r="L77" s="92">
        <f>K77+L29</f>
        <v>0</v>
      </c>
    </row>
    <row r="78" spans="1:12" x14ac:dyDescent="0.25">
      <c r="A78" s="32"/>
      <c r="B78" s="50" t="s">
        <v>301</v>
      </c>
      <c r="C78" s="50"/>
      <c r="D78" s="27"/>
      <c r="E78" s="27"/>
      <c r="F78" s="27"/>
      <c r="G78" s="27"/>
      <c r="H78" s="27"/>
      <c r="I78" s="27"/>
      <c r="J78" s="27"/>
      <c r="K78" s="46">
        <f>SUM(D78:J78)</f>
        <v>0</v>
      </c>
      <c r="L78" s="92">
        <f>K78+L30</f>
        <v>0</v>
      </c>
    </row>
    <row r="79" spans="1:12" s="4" customFormat="1" x14ac:dyDescent="0.25">
      <c r="A79" s="53"/>
      <c r="B79" s="54" t="s">
        <v>302</v>
      </c>
      <c r="C79" s="54"/>
      <c r="D79" s="29">
        <f>SUM(D74:D78)</f>
        <v>0</v>
      </c>
      <c r="E79" s="29">
        <f t="shared" ref="E79:K79" si="18">SUM(E74:E78)</f>
        <v>0</v>
      </c>
      <c r="F79" s="29">
        <f t="shared" si="18"/>
        <v>0</v>
      </c>
      <c r="G79" s="29">
        <f t="shared" si="18"/>
        <v>0</v>
      </c>
      <c r="H79" s="29">
        <f t="shared" si="18"/>
        <v>0</v>
      </c>
      <c r="I79" s="29">
        <f t="shared" si="18"/>
        <v>0</v>
      </c>
      <c r="J79" s="29">
        <f t="shared" si="18"/>
        <v>0</v>
      </c>
      <c r="K79" s="47">
        <f t="shared" si="18"/>
        <v>0</v>
      </c>
      <c r="L79" s="93">
        <f t="shared" ref="L79" si="19">SUM(L74:L78)</f>
        <v>0</v>
      </c>
    </row>
    <row r="80" spans="1:12" x14ac:dyDescent="0.25">
      <c r="A80" s="51" t="s">
        <v>25</v>
      </c>
      <c r="B80" s="50"/>
      <c r="C80" s="50"/>
      <c r="D80" s="21"/>
      <c r="E80" s="21"/>
      <c r="F80" s="21"/>
      <c r="G80" s="21"/>
      <c r="H80" s="21"/>
      <c r="I80" s="21"/>
      <c r="J80" s="21"/>
      <c r="K80" s="64"/>
      <c r="L80" s="96"/>
    </row>
    <row r="81" spans="1:12" x14ac:dyDescent="0.25">
      <c r="A81" s="51"/>
      <c r="B81" s="55" t="s">
        <v>22</v>
      </c>
      <c r="C81" s="55"/>
      <c r="D81" s="21"/>
      <c r="E81" s="21"/>
      <c r="F81" s="21"/>
      <c r="G81" s="21"/>
      <c r="H81" s="21"/>
      <c r="I81" s="21"/>
      <c r="J81" s="21"/>
      <c r="K81" s="64"/>
      <c r="L81" s="96"/>
    </row>
    <row r="82" spans="1:12" x14ac:dyDescent="0.25">
      <c r="A82" s="32"/>
      <c r="B82" s="50" t="s">
        <v>15</v>
      </c>
      <c r="C82" s="50"/>
      <c r="D82" s="28"/>
      <c r="E82" s="28"/>
      <c r="F82" s="28"/>
      <c r="G82" s="28"/>
      <c r="H82" s="28"/>
      <c r="I82" s="28"/>
      <c r="J82" s="28"/>
      <c r="K82" s="65"/>
      <c r="L82" s="97"/>
    </row>
    <row r="83" spans="1:12" x14ac:dyDescent="0.25">
      <c r="A83" s="32"/>
      <c r="B83" s="50" t="s">
        <v>16</v>
      </c>
      <c r="C83" s="50"/>
      <c r="D83" s="28"/>
      <c r="E83" s="28"/>
      <c r="F83" s="28"/>
      <c r="G83" s="28"/>
      <c r="H83" s="28"/>
      <c r="I83" s="28"/>
      <c r="J83" s="28"/>
      <c r="K83" s="65"/>
      <c r="L83" s="97"/>
    </row>
    <row r="84" spans="1:12" x14ac:dyDescent="0.25">
      <c r="A84" s="32"/>
      <c r="B84" s="50" t="s">
        <v>17</v>
      </c>
      <c r="C84" s="50"/>
      <c r="D84" s="28"/>
      <c r="E84" s="28"/>
      <c r="F84" s="28"/>
      <c r="G84" s="28"/>
      <c r="H84" s="28"/>
      <c r="I84" s="28"/>
      <c r="J84" s="28"/>
      <c r="K84" s="65"/>
      <c r="L84" s="97"/>
    </row>
    <row r="85" spans="1:12" s="4" customFormat="1" ht="23.25" customHeight="1" x14ac:dyDescent="0.25">
      <c r="A85" s="53"/>
      <c r="B85" s="54" t="s">
        <v>30</v>
      </c>
      <c r="C85" s="54"/>
      <c r="D85" s="29">
        <f t="shared" ref="D85:J85" si="20">IF(toggle_state="InState",SUMPRODUCT(--((D82:D84)="x"),InState),SUMPRODUCT(--((D82:D84)="x"),OutofState))</f>
        <v>0</v>
      </c>
      <c r="E85" s="29">
        <f t="shared" si="20"/>
        <v>0</v>
      </c>
      <c r="F85" s="29">
        <f t="shared" si="20"/>
        <v>0</v>
      </c>
      <c r="G85" s="29">
        <f t="shared" si="20"/>
        <v>0</v>
      </c>
      <c r="H85" s="29">
        <f t="shared" si="20"/>
        <v>0</v>
      </c>
      <c r="I85" s="29">
        <f t="shared" si="20"/>
        <v>0</v>
      </c>
      <c r="J85" s="29">
        <f t="shared" si="20"/>
        <v>0</v>
      </c>
      <c r="K85" s="66">
        <f>SUM(D85:J85)</f>
        <v>0</v>
      </c>
      <c r="L85" s="98">
        <f>K85+L37</f>
        <v>0</v>
      </c>
    </row>
    <row r="86" spans="1:12" s="42" customFormat="1" ht="15.75" x14ac:dyDescent="0.25">
      <c r="A86" s="56"/>
      <c r="B86" s="57" t="s">
        <v>31</v>
      </c>
      <c r="C86" s="57"/>
      <c r="D86" s="71">
        <f t="shared" ref="D86:K86" si="21">D69+D72+D79+D85</f>
        <v>0</v>
      </c>
      <c r="E86" s="71">
        <f t="shared" si="21"/>
        <v>0</v>
      </c>
      <c r="F86" s="71">
        <f t="shared" si="21"/>
        <v>0</v>
      </c>
      <c r="G86" s="71">
        <f t="shared" si="21"/>
        <v>0</v>
      </c>
      <c r="H86" s="71">
        <f t="shared" si="21"/>
        <v>0</v>
      </c>
      <c r="I86" s="71">
        <f t="shared" si="21"/>
        <v>0</v>
      </c>
      <c r="J86" s="71">
        <f t="shared" si="21"/>
        <v>0</v>
      </c>
      <c r="K86" s="89">
        <f t="shared" si="21"/>
        <v>0</v>
      </c>
      <c r="L86" s="89">
        <f t="shared" ref="L86" si="22">L69+L72+L79+L85</f>
        <v>0</v>
      </c>
    </row>
    <row r="87" spans="1:12" s="15" customFormat="1" ht="6" customHeight="1" x14ac:dyDescent="0.25">
      <c r="A87" s="32"/>
      <c r="B87" s="58"/>
      <c r="C87" s="58"/>
      <c r="D87" s="30"/>
      <c r="E87" s="30"/>
      <c r="F87" s="30"/>
      <c r="G87" s="30"/>
      <c r="H87" s="30"/>
      <c r="I87" s="30"/>
      <c r="J87" s="30"/>
      <c r="K87" s="67"/>
      <c r="L87" s="67"/>
    </row>
    <row r="88" spans="1:12" s="15" customFormat="1" ht="48.75" customHeight="1" x14ac:dyDescent="0.25">
      <c r="A88" s="32"/>
      <c r="B88" s="134" t="s">
        <v>314</v>
      </c>
      <c r="C88" s="134"/>
      <c r="D88" s="145"/>
      <c r="E88" s="146"/>
      <c r="F88" s="146"/>
      <c r="G88" s="146"/>
      <c r="H88" s="146"/>
      <c r="I88" s="146"/>
      <c r="J88" s="147"/>
      <c r="K88" s="84"/>
    </row>
    <row r="89" spans="1:12" s="15" customFormat="1" ht="7.5" customHeight="1" x14ac:dyDescent="0.25">
      <c r="A89" s="32"/>
      <c r="B89" s="58"/>
      <c r="C89" s="58"/>
      <c r="D89" s="30"/>
      <c r="E89" s="30"/>
      <c r="F89" s="30"/>
      <c r="G89" s="30"/>
      <c r="H89" s="30"/>
      <c r="I89" s="30"/>
      <c r="J89" s="30"/>
      <c r="K89" s="67"/>
    </row>
    <row r="90" spans="1:12" s="15" customFormat="1" x14ac:dyDescent="0.25">
      <c r="A90" s="32"/>
      <c r="B90" s="82" t="s">
        <v>0</v>
      </c>
      <c r="C90" s="83"/>
      <c r="D90" s="33" t="s">
        <v>1</v>
      </c>
      <c r="E90" s="33" t="s">
        <v>2</v>
      </c>
      <c r="F90" s="33" t="s">
        <v>3</v>
      </c>
      <c r="G90" s="33" t="s">
        <v>4</v>
      </c>
      <c r="H90" s="33" t="s">
        <v>5</v>
      </c>
      <c r="I90" s="33" t="s">
        <v>6</v>
      </c>
      <c r="J90" s="33" t="s">
        <v>7</v>
      </c>
      <c r="K90" s="72" t="s">
        <v>313</v>
      </c>
      <c r="L90" s="90" t="s">
        <v>317</v>
      </c>
    </row>
    <row r="91" spans="1:12" s="15" customFormat="1" x14ac:dyDescent="0.25">
      <c r="A91" s="50"/>
      <c r="B91" s="34" t="s">
        <v>23</v>
      </c>
      <c r="C91" s="34"/>
      <c r="D91" s="35" t="str">
        <f>IFERROR(J62+1,"m/d")</f>
        <v>m/d</v>
      </c>
      <c r="E91" s="35" t="str">
        <f>IFERROR(D91+1,"m/d")</f>
        <v>m/d</v>
      </c>
      <c r="F91" s="35" t="str">
        <f t="shared" ref="F91" si="23">IFERROR(E91+1,"m/d")</f>
        <v>m/d</v>
      </c>
      <c r="G91" s="35" t="str">
        <f t="shared" ref="G91" si="24">IFERROR(F91+1,"m/d")</f>
        <v>m/d</v>
      </c>
      <c r="H91" s="35" t="str">
        <f>IFERROR(G91+1,"m/d")</f>
        <v>m/d</v>
      </c>
      <c r="I91" s="35" t="str">
        <f t="shared" ref="I91" si="25">IFERROR(H91+1,"m/d")</f>
        <v>m/d</v>
      </c>
      <c r="J91" s="35" t="str">
        <f t="shared" ref="J91" si="26">IFERROR(I91+1,"m/d")</f>
        <v>m/d</v>
      </c>
      <c r="K91" s="73" t="s">
        <v>290</v>
      </c>
      <c r="L91" s="73" t="s">
        <v>318</v>
      </c>
    </row>
    <row r="92" spans="1:12" s="15" customFormat="1" x14ac:dyDescent="0.25">
      <c r="A92" s="51" t="s">
        <v>24</v>
      </c>
      <c r="B92" s="36"/>
      <c r="C92" s="36"/>
      <c r="D92" s="37"/>
      <c r="E92" s="37"/>
      <c r="F92" s="37"/>
      <c r="G92" s="37"/>
      <c r="H92" s="37"/>
      <c r="I92" s="37"/>
      <c r="J92" s="37"/>
      <c r="K92" s="38"/>
      <c r="L92" s="99"/>
    </row>
    <row r="93" spans="1:12" s="15" customFormat="1" x14ac:dyDescent="0.25">
      <c r="A93" s="32"/>
      <c r="B93" s="39" t="s">
        <v>21</v>
      </c>
      <c r="C93" s="39"/>
      <c r="D93" s="40"/>
      <c r="E93" s="40"/>
      <c r="F93" s="40"/>
      <c r="G93" s="40"/>
      <c r="H93" s="40"/>
      <c r="I93" s="40"/>
      <c r="J93" s="40"/>
      <c r="K93" s="41"/>
      <c r="L93" s="100"/>
    </row>
    <row r="94" spans="1:12" s="15" customFormat="1" x14ac:dyDescent="0.25">
      <c r="A94" s="32"/>
      <c r="B94" s="50" t="s">
        <v>28</v>
      </c>
      <c r="C94" s="50"/>
      <c r="D94" s="27"/>
      <c r="E94" s="27"/>
      <c r="F94" s="27"/>
      <c r="G94" s="27"/>
      <c r="H94" s="27"/>
      <c r="I94" s="27"/>
      <c r="J94" s="27"/>
      <c r="K94" s="46">
        <f>SUM(D94:J94)</f>
        <v>0</v>
      </c>
      <c r="L94" s="92">
        <f>K94+L65</f>
        <v>0</v>
      </c>
    </row>
    <row r="95" spans="1:12" s="15" customFormat="1" x14ac:dyDescent="0.25">
      <c r="A95" s="32"/>
      <c r="B95" s="52" t="s">
        <v>296</v>
      </c>
      <c r="C95" s="52"/>
      <c r="D95" s="27"/>
      <c r="E95" s="27"/>
      <c r="F95" s="27"/>
      <c r="G95" s="27"/>
      <c r="H95" s="27"/>
      <c r="I95" s="27"/>
      <c r="J95" s="27"/>
      <c r="K95" s="46">
        <f>SUM(D95:J95)</f>
        <v>0</v>
      </c>
      <c r="L95" s="92">
        <f>K95+L66</f>
        <v>0</v>
      </c>
    </row>
    <row r="96" spans="1:12" s="15" customFormat="1" x14ac:dyDescent="0.25">
      <c r="A96" s="32"/>
      <c r="B96" s="52" t="s">
        <v>297</v>
      </c>
      <c r="C96" s="52"/>
      <c r="D96" s="27"/>
      <c r="E96" s="27"/>
      <c r="F96" s="27"/>
      <c r="G96" s="27"/>
      <c r="H96" s="27"/>
      <c r="I96" s="27"/>
      <c r="J96" s="27"/>
      <c r="K96" s="46">
        <f>SUM(D96:J96)</f>
        <v>0</v>
      </c>
      <c r="L96" s="92">
        <f>K96+L67</f>
        <v>0</v>
      </c>
    </row>
    <row r="97" spans="1:12" s="15" customFormat="1" x14ac:dyDescent="0.25">
      <c r="A97" s="32"/>
      <c r="B97" s="52" t="s">
        <v>18</v>
      </c>
      <c r="C97" s="52"/>
      <c r="D97" s="27"/>
      <c r="E97" s="27"/>
      <c r="F97" s="27"/>
      <c r="G97" s="27"/>
      <c r="H97" s="27"/>
      <c r="I97" s="27"/>
      <c r="J97" s="27"/>
      <c r="K97" s="46">
        <f>SUM(D97:J97)</f>
        <v>0</v>
      </c>
      <c r="L97" s="92">
        <f>K97+L68</f>
        <v>0</v>
      </c>
    </row>
    <row r="98" spans="1:12" s="15" customFormat="1" x14ac:dyDescent="0.25">
      <c r="A98" s="53"/>
      <c r="B98" s="54" t="s">
        <v>32</v>
      </c>
      <c r="C98" s="54"/>
      <c r="D98" s="29">
        <f t="shared" ref="D98:L98" si="27">SUM(D94:D97)</f>
        <v>0</v>
      </c>
      <c r="E98" s="29">
        <f t="shared" si="27"/>
        <v>0</v>
      </c>
      <c r="F98" s="29">
        <f t="shared" si="27"/>
        <v>0</v>
      </c>
      <c r="G98" s="29">
        <f t="shared" si="27"/>
        <v>0</v>
      </c>
      <c r="H98" s="29">
        <f t="shared" si="27"/>
        <v>0</v>
      </c>
      <c r="I98" s="29">
        <f t="shared" si="27"/>
        <v>0</v>
      </c>
      <c r="J98" s="29">
        <f t="shared" si="27"/>
        <v>0</v>
      </c>
      <c r="K98" s="47">
        <f t="shared" si="27"/>
        <v>0</v>
      </c>
      <c r="L98" s="93">
        <f t="shared" si="27"/>
        <v>0</v>
      </c>
    </row>
    <row r="99" spans="1:12" s="15" customFormat="1" x14ac:dyDescent="0.25">
      <c r="A99" s="53"/>
      <c r="B99" s="76" t="s">
        <v>295</v>
      </c>
      <c r="C99" s="4"/>
      <c r="D99" s="29"/>
      <c r="E99" s="29"/>
      <c r="F99" s="29"/>
      <c r="G99" s="29"/>
      <c r="H99" s="29"/>
      <c r="I99" s="29"/>
      <c r="J99" s="29"/>
      <c r="K99" s="47"/>
      <c r="L99" s="93"/>
    </row>
    <row r="100" spans="1:12" s="15" customFormat="1" x14ac:dyDescent="0.25">
      <c r="A100" s="32"/>
      <c r="C100" s="79" t="s">
        <v>298</v>
      </c>
      <c r="D100" s="78"/>
      <c r="E100" s="78"/>
      <c r="F100" s="78"/>
      <c r="G100" s="78"/>
      <c r="H100" s="78"/>
      <c r="I100" s="78"/>
      <c r="J100" s="78"/>
      <c r="K100" s="81">
        <f>SUM(D100:J100)</f>
        <v>0</v>
      </c>
      <c r="L100" s="94">
        <f>K100+L71</f>
        <v>0</v>
      </c>
    </row>
    <row r="101" spans="1:12" s="15" customFormat="1" x14ac:dyDescent="0.25">
      <c r="A101" s="53"/>
      <c r="B101" s="77"/>
      <c r="C101" s="77"/>
      <c r="D101" s="29">
        <f t="shared" ref="D101:J101" si="28">IF(r_totalmileage&lt;=100,D100*r_mileage_higher,IF(f_car_higherrate="x",D100*r_mileage_higher,D100*r_mileage_lower))</f>
        <v>0</v>
      </c>
      <c r="E101" s="29">
        <f t="shared" si="28"/>
        <v>0</v>
      </c>
      <c r="F101" s="29">
        <f t="shared" si="28"/>
        <v>0</v>
      </c>
      <c r="G101" s="29">
        <f t="shared" si="28"/>
        <v>0</v>
      </c>
      <c r="H101" s="29">
        <f t="shared" si="28"/>
        <v>0</v>
      </c>
      <c r="I101" s="29">
        <f t="shared" si="28"/>
        <v>0</v>
      </c>
      <c r="J101" s="29">
        <f t="shared" si="28"/>
        <v>0</v>
      </c>
      <c r="K101" s="47">
        <f>SUM(D101:J101)</f>
        <v>0</v>
      </c>
      <c r="L101" s="93">
        <f>K101+L72</f>
        <v>0</v>
      </c>
    </row>
    <row r="102" spans="1:12" x14ac:dyDescent="0.25">
      <c r="A102" s="32"/>
      <c r="B102" s="39" t="s">
        <v>303</v>
      </c>
      <c r="C102" s="39"/>
      <c r="D102" s="15"/>
      <c r="E102" s="15"/>
      <c r="F102" s="15"/>
      <c r="G102" s="15"/>
      <c r="H102" s="15"/>
      <c r="I102" s="15"/>
      <c r="J102" s="15"/>
      <c r="K102" s="32"/>
      <c r="L102" s="95"/>
    </row>
    <row r="103" spans="1:12" x14ac:dyDescent="0.25">
      <c r="A103" s="32"/>
      <c r="B103" s="50" t="s">
        <v>85</v>
      </c>
      <c r="C103" s="50"/>
      <c r="D103" s="27"/>
      <c r="E103" s="27"/>
      <c r="F103" s="27"/>
      <c r="G103" s="27"/>
      <c r="H103" s="27"/>
      <c r="I103" s="27"/>
      <c r="J103" s="27"/>
      <c r="K103" s="46">
        <f>SUM(D103:J103)</f>
        <v>0</v>
      </c>
      <c r="L103" s="92">
        <f>K103+L74</f>
        <v>0</v>
      </c>
    </row>
    <row r="104" spans="1:12" x14ac:dyDescent="0.25">
      <c r="A104" s="32"/>
      <c r="B104" s="50" t="s">
        <v>19</v>
      </c>
      <c r="C104" s="50"/>
      <c r="D104" s="27"/>
      <c r="E104" s="27"/>
      <c r="F104" s="27"/>
      <c r="G104" s="27"/>
      <c r="H104" s="27"/>
      <c r="I104" s="27"/>
      <c r="J104" s="27"/>
      <c r="K104" s="46">
        <f>SUM(D104:J104)</f>
        <v>0</v>
      </c>
      <c r="L104" s="92">
        <f>K104+L75</f>
        <v>0</v>
      </c>
    </row>
    <row r="105" spans="1:12" x14ac:dyDescent="0.25">
      <c r="A105" s="32"/>
      <c r="B105" s="50" t="s">
        <v>90</v>
      </c>
      <c r="C105" s="50"/>
      <c r="D105" s="27"/>
      <c r="E105" s="27"/>
      <c r="F105" s="27"/>
      <c r="G105" s="27"/>
      <c r="H105" s="27"/>
      <c r="I105" s="27"/>
      <c r="J105" s="27"/>
      <c r="K105" s="46">
        <f>SUM(D105:J105)</f>
        <v>0</v>
      </c>
      <c r="L105" s="92">
        <f>K105+L76</f>
        <v>0</v>
      </c>
    </row>
    <row r="106" spans="1:12" x14ac:dyDescent="0.25">
      <c r="A106" s="32"/>
      <c r="B106" s="50" t="s">
        <v>20</v>
      </c>
      <c r="C106" s="50"/>
      <c r="D106" s="27"/>
      <c r="E106" s="27"/>
      <c r="F106" s="27"/>
      <c r="G106" s="27"/>
      <c r="H106" s="27"/>
      <c r="I106" s="27"/>
      <c r="J106" s="27"/>
      <c r="K106" s="46">
        <f>SUM(D106:J106)</f>
        <v>0</v>
      </c>
      <c r="L106" s="92">
        <f>K106+L77</f>
        <v>0</v>
      </c>
    </row>
    <row r="107" spans="1:12" x14ac:dyDescent="0.25">
      <c r="A107" s="32"/>
      <c r="B107" s="50" t="s">
        <v>301</v>
      </c>
      <c r="C107" s="50"/>
      <c r="D107" s="27"/>
      <c r="E107" s="27"/>
      <c r="F107" s="27"/>
      <c r="G107" s="27"/>
      <c r="H107" s="27"/>
      <c r="I107" s="27"/>
      <c r="J107" s="27"/>
      <c r="K107" s="46">
        <f>SUM(D107:J107)</f>
        <v>0</v>
      </c>
      <c r="L107" s="92">
        <f>K107+L78</f>
        <v>0</v>
      </c>
    </row>
    <row r="108" spans="1:12" x14ac:dyDescent="0.25">
      <c r="A108" s="53"/>
      <c r="B108" s="54" t="s">
        <v>302</v>
      </c>
      <c r="C108" s="54"/>
      <c r="D108" s="29">
        <f>SUM(D103:D107)</f>
        <v>0</v>
      </c>
      <c r="E108" s="29">
        <f t="shared" ref="E108:L108" si="29">SUM(E103:E107)</f>
        <v>0</v>
      </c>
      <c r="F108" s="29">
        <f t="shared" si="29"/>
        <v>0</v>
      </c>
      <c r="G108" s="29">
        <f t="shared" si="29"/>
        <v>0</v>
      </c>
      <c r="H108" s="29">
        <f t="shared" si="29"/>
        <v>0</v>
      </c>
      <c r="I108" s="29">
        <f t="shared" si="29"/>
        <v>0</v>
      </c>
      <c r="J108" s="29">
        <f t="shared" si="29"/>
        <v>0</v>
      </c>
      <c r="K108" s="47">
        <f t="shared" si="29"/>
        <v>0</v>
      </c>
      <c r="L108" s="93">
        <f t="shared" si="29"/>
        <v>0</v>
      </c>
    </row>
    <row r="109" spans="1:12" x14ac:dyDescent="0.25">
      <c r="A109" s="51" t="s">
        <v>25</v>
      </c>
      <c r="B109" s="50"/>
      <c r="C109" s="50"/>
      <c r="D109" s="21"/>
      <c r="E109" s="21"/>
      <c r="F109" s="21"/>
      <c r="G109" s="21"/>
      <c r="H109" s="21"/>
      <c r="I109" s="21"/>
      <c r="J109" s="21"/>
      <c r="K109" s="64"/>
      <c r="L109" s="96"/>
    </row>
    <row r="110" spans="1:12" x14ac:dyDescent="0.25">
      <c r="A110" s="51"/>
      <c r="B110" s="55" t="s">
        <v>22</v>
      </c>
      <c r="C110" s="55"/>
      <c r="D110" s="21"/>
      <c r="E110" s="21"/>
      <c r="F110" s="21"/>
      <c r="G110" s="21"/>
      <c r="H110" s="21"/>
      <c r="I110" s="21"/>
      <c r="J110" s="21"/>
      <c r="K110" s="64"/>
      <c r="L110" s="96"/>
    </row>
    <row r="111" spans="1:12" x14ac:dyDescent="0.25">
      <c r="A111" s="32"/>
      <c r="B111" s="50" t="s">
        <v>15</v>
      </c>
      <c r="C111" s="50"/>
      <c r="D111" s="28"/>
      <c r="E111" s="28"/>
      <c r="F111" s="28"/>
      <c r="G111" s="28"/>
      <c r="H111" s="28"/>
      <c r="I111" s="28"/>
      <c r="J111" s="28"/>
      <c r="K111" s="65"/>
      <c r="L111" s="97"/>
    </row>
    <row r="112" spans="1:12" x14ac:dyDescent="0.25">
      <c r="A112" s="32"/>
      <c r="B112" s="50" t="s">
        <v>16</v>
      </c>
      <c r="C112" s="50"/>
      <c r="D112" s="28"/>
      <c r="E112" s="28"/>
      <c r="F112" s="28"/>
      <c r="G112" s="28"/>
      <c r="H112" s="28"/>
      <c r="I112" s="28"/>
      <c r="J112" s="28"/>
      <c r="K112" s="65"/>
      <c r="L112" s="97"/>
    </row>
    <row r="113" spans="1:12" x14ac:dyDescent="0.25">
      <c r="A113" s="32"/>
      <c r="B113" s="50" t="s">
        <v>17</v>
      </c>
      <c r="C113" s="50"/>
      <c r="D113" s="28"/>
      <c r="E113" s="28"/>
      <c r="F113" s="28"/>
      <c r="G113" s="28"/>
      <c r="H113" s="28"/>
      <c r="I113" s="28"/>
      <c r="J113" s="28"/>
      <c r="K113" s="65"/>
      <c r="L113" s="97"/>
    </row>
    <row r="114" spans="1:12" x14ac:dyDescent="0.25">
      <c r="A114" s="53"/>
      <c r="B114" s="54" t="s">
        <v>30</v>
      </c>
      <c r="C114" s="54"/>
      <c r="D114" s="29">
        <f t="shared" ref="D114:J114" si="30">IF(toggle_state="InState",SUMPRODUCT(--((D111:D113)="x"),InState),SUMPRODUCT(--((D111:D113)="x"),OutofState))</f>
        <v>0</v>
      </c>
      <c r="E114" s="29">
        <f t="shared" si="30"/>
        <v>0</v>
      </c>
      <c r="F114" s="29">
        <f t="shared" si="30"/>
        <v>0</v>
      </c>
      <c r="G114" s="29">
        <f t="shared" si="30"/>
        <v>0</v>
      </c>
      <c r="H114" s="29">
        <f t="shared" si="30"/>
        <v>0</v>
      </c>
      <c r="I114" s="29">
        <f t="shared" si="30"/>
        <v>0</v>
      </c>
      <c r="J114" s="29">
        <f t="shared" si="30"/>
        <v>0</v>
      </c>
      <c r="K114" s="66">
        <f>SUM(D114:J114)</f>
        <v>0</v>
      </c>
      <c r="L114" s="98">
        <f>K114+L85</f>
        <v>0</v>
      </c>
    </row>
    <row r="115" spans="1:12" ht="15.75" x14ac:dyDescent="0.25">
      <c r="A115" s="56"/>
      <c r="B115" s="57" t="s">
        <v>31</v>
      </c>
      <c r="C115" s="57"/>
      <c r="D115" s="71">
        <f t="shared" ref="D115" si="31">D98+D101+D108+D114</f>
        <v>0</v>
      </c>
      <c r="E115" s="71">
        <f t="shared" ref="E115" si="32">E98+E101+E108+E114</f>
        <v>0</v>
      </c>
      <c r="F115" s="71">
        <f t="shared" ref="F115" si="33">F98+F101+F108+F114</f>
        <v>0</v>
      </c>
      <c r="G115" s="71">
        <f t="shared" ref="G115" si="34">G98+G101+G108+G114</f>
        <v>0</v>
      </c>
      <c r="H115" s="71">
        <f t="shared" ref="H115" si="35">H98+H101+H108+H114</f>
        <v>0</v>
      </c>
      <c r="I115" s="71">
        <f t="shared" ref="I115" si="36">I98+I101+I108+I114</f>
        <v>0</v>
      </c>
      <c r="J115" s="71">
        <f t="shared" ref="J115" si="37">J98+J101+J108+J114</f>
        <v>0</v>
      </c>
      <c r="K115" s="89">
        <f t="shared" ref="K115:L115" si="38">K98+K101+K108+K114</f>
        <v>0</v>
      </c>
      <c r="L115" s="89">
        <f t="shared" si="38"/>
        <v>0</v>
      </c>
    </row>
    <row r="116" spans="1:12" s="15" customFormat="1" ht="8.25" customHeight="1" x14ac:dyDescent="0.25">
      <c r="A116" s="32"/>
      <c r="B116" s="58"/>
      <c r="C116" s="58"/>
      <c r="D116" s="30"/>
      <c r="E116" s="30"/>
      <c r="F116" s="30"/>
      <c r="G116" s="30"/>
      <c r="H116" s="30"/>
      <c r="I116" s="30"/>
      <c r="J116" s="30"/>
      <c r="K116" s="67"/>
      <c r="L116" s="67"/>
    </row>
    <row r="117" spans="1:12" s="15" customFormat="1" ht="53.25" customHeight="1" x14ac:dyDescent="0.25">
      <c r="A117" s="32"/>
      <c r="B117" s="134" t="s">
        <v>314</v>
      </c>
      <c r="C117" s="134"/>
      <c r="D117" s="142"/>
      <c r="E117" s="143"/>
      <c r="F117" s="143"/>
      <c r="G117" s="143"/>
      <c r="H117" s="143"/>
      <c r="I117" s="143"/>
      <c r="J117" s="144"/>
      <c r="K117" s="84"/>
      <c r="L117" s="84"/>
    </row>
    <row r="118" spans="1:12" s="15" customFormat="1" x14ac:dyDescent="0.25">
      <c r="A118" s="32"/>
      <c r="B118" s="58"/>
      <c r="C118" s="58"/>
      <c r="D118" s="30"/>
      <c r="E118" s="30"/>
      <c r="F118" s="30"/>
      <c r="G118" s="30"/>
      <c r="H118" s="30"/>
      <c r="I118" s="30"/>
      <c r="J118" s="30"/>
      <c r="K118" s="67"/>
    </row>
  </sheetData>
  <mergeCells count="14">
    <mergeCell ref="G8:H8"/>
    <mergeCell ref="D6:E6"/>
    <mergeCell ref="D7:E7"/>
    <mergeCell ref="G6:H6"/>
    <mergeCell ref="G7:H7"/>
    <mergeCell ref="B88:C88"/>
    <mergeCell ref="B117:C117"/>
    <mergeCell ref="B10:C10"/>
    <mergeCell ref="B40:C40"/>
    <mergeCell ref="D10:K10"/>
    <mergeCell ref="E43:F43"/>
    <mergeCell ref="D40:J40"/>
    <mergeCell ref="D88:J88"/>
    <mergeCell ref="D117:J117"/>
  </mergeCells>
  <conditionalFormatting sqref="H45:H53">
    <cfRule type="expression" dxfId="2" priority="5">
      <formula>r_totalmileage&gt;100</formula>
    </cfRule>
  </conditionalFormatting>
  <conditionalFormatting sqref="L51 L48">
    <cfRule type="expression" dxfId="1" priority="2">
      <formula>r_totalmileage&gt;100</formula>
    </cfRule>
  </conditionalFormatting>
  <conditionalFormatting sqref="H45:L47 H48:K48 H49:L50 H51:K51">
    <cfRule type="expression" dxfId="0" priority="1">
      <formula>r_totalmileage&gt;100</formula>
    </cfRule>
  </conditionalFormatting>
  <dataValidations count="12">
    <dataValidation type="decimal" operator="greaterThanOrEqual" allowBlank="1" showInputMessage="1" showErrorMessage="1" sqref="D26:J30 D23:J23 D94:J97 D74:J78 D100:J100 D103:J107 D65:J68 D71:J71 D17:J20" xr:uid="{00000000-0002-0000-0000-000000000000}">
      <formula1>0</formula1>
    </dataValidation>
    <dataValidation type="whole" allowBlank="1" showInputMessage="1" showErrorMessage="1" promptTitle="PID" prompt="Enter 9 digits (no dashes needed)" sqref="D7:E7" xr:uid="{00000000-0002-0000-0000-000001000000}">
      <formula1>99999999</formula1>
      <formula2>999999999</formula2>
    </dataValidation>
    <dataValidation type="list" allowBlank="1" showInputMessage="1" showErrorMessage="1" promptTitle="Country" prompt="Choose from dropdown menu." sqref="G8:H8" xr:uid="{00000000-0002-0000-0000-000002000000}">
      <formula1>a_countries</formula1>
    </dataValidation>
    <dataValidation type="list" showInputMessage="1" showErrorMessage="1" error="Choose state from dropdown menu." promptTitle="State" prompt="Choose state from dropdown menu." sqref="G7:H7" xr:uid="{00000000-0002-0000-0000-000003000000}">
      <formula1>a_states</formula1>
    </dataValidation>
    <dataValidation allowBlank="1" showInputMessage="1" showErrorMessage="1" prompt="Enter Departure Date" sqref="J7" xr:uid="{00000000-0002-0000-0000-000004000000}"/>
    <dataValidation allowBlank="1" showInputMessage="1" showErrorMessage="1" prompt="Enter Return Date" sqref="J8" xr:uid="{00000000-0002-0000-0000-000005000000}"/>
    <dataValidation allowBlank="1" showInputMessage="1" showErrorMessage="1" prompt="Enter TIME of departure" sqref="K7" xr:uid="{00000000-0002-0000-0000-000006000000}"/>
    <dataValidation allowBlank="1" showInputMessage="1" showErrorMessage="1" prompt="Enter TIME of Return" sqref="K8" xr:uid="{00000000-0002-0000-0000-000007000000}"/>
    <dataValidation type="list" showInputMessage="1" showErrorMessage="1" sqref="D34:J36 D82:J84 L48 D111:J113 L51" xr:uid="{00000000-0002-0000-0000-000008000000}">
      <formula1>a_x</formula1>
    </dataValidation>
    <dataValidation type="whole" allowBlank="1" showInputMessage="1" showErrorMessage="1" sqref="D58" xr:uid="{00000000-0002-0000-0000-000009000000}">
      <formula1>20000</formula1>
      <formula2>29930</formula2>
    </dataValidation>
    <dataValidation type="whole" allowBlank="1" showInputMessage="1" showErrorMessage="1" sqref="E58" xr:uid="{00000000-0002-0000-0000-00000A000000}">
      <formula1>10000</formula1>
      <formula2>99999</formula2>
    </dataValidation>
    <dataValidation type="whole" allowBlank="1" showInputMessage="1" showErrorMessage="1" sqref="F58" xr:uid="{00000000-0002-0000-0000-00000B000000}">
      <formula1>460101</formula1>
      <formula2>469999</formula2>
    </dataValidation>
  </dataValidations>
  <printOptions horizontalCentered="1"/>
  <pageMargins left="0.25" right="0.25" top="0.25" bottom="0.25" header="0.3" footer="0.1"/>
  <pageSetup scale="73" fitToHeight="2" orientation="portrait" r:id="rId1"/>
  <headerFooter>
    <oddFooter>&amp;L&amp;"-,Italic"&amp;9Form revised: 1-27-15&amp;R&amp;10&amp;P</oddFooter>
  </headerFooter>
  <rowBreaks count="1" manualBreakCount="1">
    <brk id="59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clearform">
                <anchor moveWithCells="1" sizeWithCells="1">
                  <from>
                    <xdr:col>5</xdr:col>
                    <xdr:colOff>85725</xdr:colOff>
                    <xdr:row>0</xdr:row>
                    <xdr:rowOff>95250</xdr:rowOff>
                  </from>
                  <to>
                    <xdr:col>6</xdr:col>
                    <xdr:colOff>28575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1"/>
  </sheetPr>
  <dimension ref="A1:M198"/>
  <sheetViews>
    <sheetView zoomScale="85" zoomScaleNormal="85" workbookViewId="0">
      <selection activeCell="J21" sqref="J21"/>
    </sheetView>
  </sheetViews>
  <sheetFormatPr defaultRowHeight="15" x14ac:dyDescent="0.25"/>
  <cols>
    <col min="1" max="1" width="2.28515625" customWidth="1"/>
    <col min="2" max="2" width="19.5703125" bestFit="1" customWidth="1"/>
    <col min="3" max="3" width="1.42578125" customWidth="1"/>
    <col min="4" max="4" width="30.7109375" bestFit="1" customWidth="1"/>
    <col min="5" max="5" width="1.140625" style="5" customWidth="1"/>
    <col min="6" max="6" width="9.85546875" bestFit="1" customWidth="1"/>
    <col min="7" max="7" width="10.85546875" bestFit="1" customWidth="1"/>
    <col min="10" max="10" width="43.5703125" bestFit="1" customWidth="1"/>
    <col min="12" max="12" width="17.5703125" bestFit="1" customWidth="1"/>
  </cols>
  <sheetData>
    <row r="1" spans="1:13" s="5" customFormat="1" x14ac:dyDescent="0.25">
      <c r="A1"/>
      <c r="B1" t="s">
        <v>92</v>
      </c>
      <c r="C1"/>
      <c r="D1" t="s">
        <v>288</v>
      </c>
      <c r="G1" s="133" t="s">
        <v>339</v>
      </c>
    </row>
    <row r="2" spans="1:13" s="5" customFormat="1" x14ac:dyDescent="0.25">
      <c r="A2"/>
      <c r="B2" s="18"/>
      <c r="C2"/>
      <c r="D2" s="13" t="s">
        <v>278</v>
      </c>
      <c r="E2" s="86"/>
      <c r="M2"/>
    </row>
    <row r="3" spans="1:13" x14ac:dyDescent="0.25">
      <c r="B3" s="19" t="s">
        <v>65</v>
      </c>
      <c r="D3" s="43" t="s">
        <v>93</v>
      </c>
      <c r="E3" s="87"/>
      <c r="F3" s="5"/>
      <c r="G3" s="5" t="s">
        <v>83</v>
      </c>
      <c r="H3" s="5" t="s">
        <v>84</v>
      </c>
      <c r="I3" s="5"/>
      <c r="J3" t="s">
        <v>294</v>
      </c>
    </row>
    <row r="4" spans="1:13" x14ac:dyDescent="0.25">
      <c r="B4" s="19" t="s">
        <v>33</v>
      </c>
      <c r="D4" s="43" t="s">
        <v>94</v>
      </c>
      <c r="E4" s="87"/>
      <c r="F4" s="68" t="s">
        <v>15</v>
      </c>
      <c r="G4" s="128">
        <v>8.4</v>
      </c>
      <c r="H4" s="128">
        <v>8.4</v>
      </c>
      <c r="J4" s="6" t="s">
        <v>337</v>
      </c>
      <c r="K4" s="131">
        <v>0.33</v>
      </c>
      <c r="L4" t="s">
        <v>335</v>
      </c>
    </row>
    <row r="5" spans="1:13" x14ac:dyDescent="0.25">
      <c r="B5" s="19" t="s">
        <v>34</v>
      </c>
      <c r="D5" s="43" t="s">
        <v>95</v>
      </c>
      <c r="E5" s="87"/>
      <c r="F5" s="68" t="s">
        <v>16</v>
      </c>
      <c r="G5" s="129">
        <v>11</v>
      </c>
      <c r="H5" s="129">
        <v>11</v>
      </c>
      <c r="J5" s="10" t="s">
        <v>338</v>
      </c>
      <c r="K5" s="132">
        <v>0.57999999999999996</v>
      </c>
      <c r="L5" t="s">
        <v>336</v>
      </c>
    </row>
    <row r="6" spans="1:13" x14ac:dyDescent="0.25">
      <c r="B6" s="19" t="s">
        <v>35</v>
      </c>
      <c r="D6" s="43" t="s">
        <v>96</v>
      </c>
      <c r="E6" s="87"/>
      <c r="F6" s="68" t="s">
        <v>17</v>
      </c>
      <c r="G6" s="130">
        <v>18.899999999999999</v>
      </c>
      <c r="H6" s="130">
        <v>21.6</v>
      </c>
      <c r="J6" s="5"/>
      <c r="K6" s="5"/>
    </row>
    <row r="7" spans="1:13" x14ac:dyDescent="0.25">
      <c r="B7" s="19" t="s">
        <v>36</v>
      </c>
      <c r="D7" s="43" t="s">
        <v>97</v>
      </c>
      <c r="E7" s="87"/>
    </row>
    <row r="8" spans="1:13" x14ac:dyDescent="0.25">
      <c r="B8" s="19" t="s">
        <v>37</v>
      </c>
      <c r="D8" s="43" t="s">
        <v>98</v>
      </c>
      <c r="E8" s="87"/>
      <c r="G8" s="5" t="s">
        <v>27</v>
      </c>
      <c r="I8" t="s">
        <v>300</v>
      </c>
    </row>
    <row r="9" spans="1:13" x14ac:dyDescent="0.25">
      <c r="B9" s="19" t="s">
        <v>38</v>
      </c>
      <c r="D9" s="43" t="s">
        <v>99</v>
      </c>
      <c r="E9" s="87"/>
      <c r="G9" s="13"/>
      <c r="I9" s="13" t="s">
        <v>292</v>
      </c>
    </row>
    <row r="10" spans="1:13" x14ac:dyDescent="0.25">
      <c r="B10" s="19" t="s">
        <v>39</v>
      </c>
      <c r="D10" s="43" t="s">
        <v>100</v>
      </c>
      <c r="E10" s="87"/>
      <c r="G10" s="14" t="s">
        <v>26</v>
      </c>
      <c r="I10" s="14" t="s">
        <v>293</v>
      </c>
    </row>
    <row r="11" spans="1:13" x14ac:dyDescent="0.25">
      <c r="B11" s="19" t="s">
        <v>40</v>
      </c>
      <c r="D11" s="43" t="s">
        <v>101</v>
      </c>
      <c r="E11" s="87"/>
    </row>
    <row r="12" spans="1:13" x14ac:dyDescent="0.25">
      <c r="B12" s="19" t="s">
        <v>291</v>
      </c>
      <c r="D12" s="43" t="s">
        <v>102</v>
      </c>
      <c r="E12" s="87"/>
      <c r="G12" s="5" t="s">
        <v>14</v>
      </c>
      <c r="H12" s="5"/>
    </row>
    <row r="13" spans="1:13" x14ac:dyDescent="0.25">
      <c r="B13" s="19" t="s">
        <v>41</v>
      </c>
      <c r="D13" s="43" t="s">
        <v>103</v>
      </c>
      <c r="E13" s="87"/>
      <c r="G13" s="6">
        <v>1</v>
      </c>
      <c r="H13" s="7">
        <v>0</v>
      </c>
    </row>
    <row r="14" spans="1:13" x14ac:dyDescent="0.25">
      <c r="B14" s="19" t="s">
        <v>42</v>
      </c>
      <c r="D14" s="43" t="s">
        <v>104</v>
      </c>
      <c r="E14" s="87"/>
      <c r="G14" s="8">
        <v>2</v>
      </c>
      <c r="H14" s="9">
        <v>1</v>
      </c>
    </row>
    <row r="15" spans="1:13" x14ac:dyDescent="0.25">
      <c r="B15" s="19" t="s">
        <v>43</v>
      </c>
      <c r="D15" s="43" t="s">
        <v>105</v>
      </c>
      <c r="E15" s="87"/>
      <c r="G15" s="8">
        <v>3</v>
      </c>
      <c r="H15" s="9">
        <v>2</v>
      </c>
    </row>
    <row r="16" spans="1:13" x14ac:dyDescent="0.25">
      <c r="B16" s="19" t="s">
        <v>44</v>
      </c>
      <c r="D16" s="43" t="s">
        <v>106</v>
      </c>
      <c r="E16" s="87"/>
      <c r="G16" s="8">
        <v>4</v>
      </c>
      <c r="H16" s="9">
        <v>3</v>
      </c>
    </row>
    <row r="17" spans="2:9" x14ac:dyDescent="0.25">
      <c r="B17" s="19" t="s">
        <v>45</v>
      </c>
      <c r="D17" s="43" t="s">
        <v>107</v>
      </c>
      <c r="E17" s="87"/>
      <c r="G17" s="8">
        <v>5</v>
      </c>
      <c r="H17" s="9">
        <v>4</v>
      </c>
    </row>
    <row r="18" spans="2:9" x14ac:dyDescent="0.25">
      <c r="B18" s="19" t="s">
        <v>46</v>
      </c>
      <c r="D18" s="43" t="s">
        <v>108</v>
      </c>
      <c r="E18" s="87"/>
      <c r="G18" s="8">
        <v>6</v>
      </c>
      <c r="H18" s="9">
        <v>5</v>
      </c>
    </row>
    <row r="19" spans="2:9" x14ac:dyDescent="0.25">
      <c r="B19" s="19" t="s">
        <v>47</v>
      </c>
      <c r="D19" s="43" t="s">
        <v>109</v>
      </c>
      <c r="E19" s="87"/>
      <c r="G19" s="10">
        <v>7</v>
      </c>
      <c r="H19" s="11">
        <v>6</v>
      </c>
    </row>
    <row r="20" spans="2:9" x14ac:dyDescent="0.25">
      <c r="B20" s="19" t="s">
        <v>48</v>
      </c>
      <c r="D20" s="43" t="s">
        <v>110</v>
      </c>
      <c r="E20" s="87"/>
    </row>
    <row r="21" spans="2:9" x14ac:dyDescent="0.25">
      <c r="B21" s="19" t="s">
        <v>49</v>
      </c>
      <c r="D21" s="43" t="s">
        <v>111</v>
      </c>
      <c r="E21" s="87"/>
      <c r="H21" s="5"/>
      <c r="I21" s="5"/>
    </row>
    <row r="22" spans="2:9" x14ac:dyDescent="0.25">
      <c r="B22" s="19" t="s">
        <v>50</v>
      </c>
      <c r="D22" s="43" t="s">
        <v>112</v>
      </c>
      <c r="E22" s="87"/>
    </row>
    <row r="23" spans="2:9" x14ac:dyDescent="0.25">
      <c r="B23" s="19" t="s">
        <v>51</v>
      </c>
      <c r="D23" s="43" t="s">
        <v>113</v>
      </c>
      <c r="E23" s="87"/>
    </row>
    <row r="24" spans="2:9" x14ac:dyDescent="0.25">
      <c r="B24" s="19" t="s">
        <v>52</v>
      </c>
      <c r="D24" s="43" t="s">
        <v>114</v>
      </c>
      <c r="E24" s="87"/>
    </row>
    <row r="25" spans="2:9" x14ac:dyDescent="0.25">
      <c r="B25" s="19" t="s">
        <v>53</v>
      </c>
      <c r="D25" s="43" t="s">
        <v>115</v>
      </c>
      <c r="E25" s="87"/>
    </row>
    <row r="26" spans="2:9" x14ac:dyDescent="0.25">
      <c r="B26" s="19" t="s">
        <v>54</v>
      </c>
      <c r="D26" s="43" t="s">
        <v>116</v>
      </c>
      <c r="E26" s="87"/>
    </row>
    <row r="27" spans="2:9" x14ac:dyDescent="0.25">
      <c r="B27" s="19" t="s">
        <v>55</v>
      </c>
      <c r="D27" s="43" t="s">
        <v>117</v>
      </c>
      <c r="E27" s="87"/>
    </row>
    <row r="28" spans="2:9" x14ac:dyDescent="0.25">
      <c r="B28" s="19" t="s">
        <v>56</v>
      </c>
      <c r="D28" s="43" t="s">
        <v>118</v>
      </c>
      <c r="E28" s="87"/>
    </row>
    <row r="29" spans="2:9" x14ac:dyDescent="0.25">
      <c r="B29" s="19" t="s">
        <v>57</v>
      </c>
      <c r="D29" s="43" t="s">
        <v>119</v>
      </c>
      <c r="E29" s="87"/>
    </row>
    <row r="30" spans="2:9" x14ac:dyDescent="0.25">
      <c r="B30" s="19" t="s">
        <v>58</v>
      </c>
      <c r="D30" s="43" t="s">
        <v>120</v>
      </c>
      <c r="E30" s="87"/>
    </row>
    <row r="31" spans="2:9" x14ac:dyDescent="0.25">
      <c r="B31" s="19" t="s">
        <v>59</v>
      </c>
      <c r="D31" s="43" t="s">
        <v>121</v>
      </c>
      <c r="E31" s="87"/>
    </row>
    <row r="32" spans="2:9" x14ac:dyDescent="0.25">
      <c r="B32" s="19" t="s">
        <v>60</v>
      </c>
      <c r="D32" s="43" t="s">
        <v>122</v>
      </c>
      <c r="E32" s="87"/>
    </row>
    <row r="33" spans="2:5" x14ac:dyDescent="0.25">
      <c r="B33" s="19" t="s">
        <v>61</v>
      </c>
      <c r="D33" s="43" t="s">
        <v>123</v>
      </c>
      <c r="E33" s="87"/>
    </row>
    <row r="34" spans="2:5" x14ac:dyDescent="0.25">
      <c r="B34" s="19" t="s">
        <v>62</v>
      </c>
      <c r="D34" s="43" t="s">
        <v>124</v>
      </c>
      <c r="E34" s="87"/>
    </row>
    <row r="35" spans="2:5" x14ac:dyDescent="0.25">
      <c r="B35" s="19" t="s">
        <v>63</v>
      </c>
      <c r="D35" s="43" t="s">
        <v>125</v>
      </c>
      <c r="E35" s="87"/>
    </row>
    <row r="36" spans="2:5" x14ac:dyDescent="0.25">
      <c r="B36" s="19" t="s">
        <v>64</v>
      </c>
      <c r="D36" s="43" t="s">
        <v>126</v>
      </c>
      <c r="E36" s="87"/>
    </row>
    <row r="37" spans="2:5" x14ac:dyDescent="0.25">
      <c r="B37" s="19" t="s">
        <v>65</v>
      </c>
      <c r="D37" s="43" t="s">
        <v>127</v>
      </c>
      <c r="E37" s="87"/>
    </row>
    <row r="38" spans="2:5" x14ac:dyDescent="0.25">
      <c r="B38" s="19" t="s">
        <v>66</v>
      </c>
      <c r="D38" s="43" t="s">
        <v>128</v>
      </c>
      <c r="E38" s="87"/>
    </row>
    <row r="39" spans="2:5" x14ac:dyDescent="0.25">
      <c r="B39" s="19" t="s">
        <v>67</v>
      </c>
      <c r="D39" s="43" t="s">
        <v>129</v>
      </c>
      <c r="E39" s="87"/>
    </row>
    <row r="40" spans="2:5" x14ac:dyDescent="0.25">
      <c r="B40" s="19" t="s">
        <v>68</v>
      </c>
      <c r="D40" s="43" t="s">
        <v>130</v>
      </c>
      <c r="E40" s="87"/>
    </row>
    <row r="41" spans="2:5" x14ac:dyDescent="0.25">
      <c r="B41" s="19" t="s">
        <v>69</v>
      </c>
      <c r="D41" s="43" t="s">
        <v>131</v>
      </c>
      <c r="E41" s="87"/>
    </row>
    <row r="42" spans="2:5" x14ac:dyDescent="0.25">
      <c r="B42" s="19" t="s">
        <v>70</v>
      </c>
      <c r="D42" s="43" t="s">
        <v>132</v>
      </c>
      <c r="E42" s="87"/>
    </row>
    <row r="43" spans="2:5" x14ac:dyDescent="0.25">
      <c r="B43" s="19" t="s">
        <v>71</v>
      </c>
      <c r="D43" s="43" t="s">
        <v>133</v>
      </c>
      <c r="E43" s="87"/>
    </row>
    <row r="44" spans="2:5" x14ac:dyDescent="0.25">
      <c r="B44" s="19" t="s">
        <v>72</v>
      </c>
      <c r="D44" s="43" t="s">
        <v>134</v>
      </c>
      <c r="E44" s="87"/>
    </row>
    <row r="45" spans="2:5" x14ac:dyDescent="0.25">
      <c r="B45" s="19" t="s">
        <v>73</v>
      </c>
      <c r="D45" s="43" t="s">
        <v>135</v>
      </c>
      <c r="E45" s="87"/>
    </row>
    <row r="46" spans="2:5" x14ac:dyDescent="0.25">
      <c r="B46" s="19" t="s">
        <v>74</v>
      </c>
      <c r="D46" s="43" t="s">
        <v>136</v>
      </c>
      <c r="E46" s="87"/>
    </row>
    <row r="47" spans="2:5" x14ac:dyDescent="0.25">
      <c r="B47" s="19" t="s">
        <v>75</v>
      </c>
      <c r="D47" s="43" t="s">
        <v>137</v>
      </c>
      <c r="E47" s="87"/>
    </row>
    <row r="48" spans="2:5" x14ac:dyDescent="0.25">
      <c r="B48" s="19" t="s">
        <v>76</v>
      </c>
      <c r="D48" s="43" t="s">
        <v>138</v>
      </c>
      <c r="E48" s="87"/>
    </row>
    <row r="49" spans="2:5" x14ac:dyDescent="0.25">
      <c r="B49" s="19" t="s">
        <v>77</v>
      </c>
      <c r="D49" s="43" t="s">
        <v>139</v>
      </c>
      <c r="E49" s="87"/>
    </row>
    <row r="50" spans="2:5" x14ac:dyDescent="0.25">
      <c r="B50" s="19" t="s">
        <v>78</v>
      </c>
      <c r="D50" s="43" t="s">
        <v>140</v>
      </c>
      <c r="E50" s="87"/>
    </row>
    <row r="51" spans="2:5" x14ac:dyDescent="0.25">
      <c r="B51" s="19" t="s">
        <v>79</v>
      </c>
      <c r="D51" s="43" t="s">
        <v>141</v>
      </c>
      <c r="E51" s="87"/>
    </row>
    <row r="52" spans="2:5" x14ac:dyDescent="0.25">
      <c r="B52" s="19" t="s">
        <v>80</v>
      </c>
      <c r="D52" s="43" t="s">
        <v>142</v>
      </c>
      <c r="E52" s="87"/>
    </row>
    <row r="53" spans="2:5" x14ac:dyDescent="0.25">
      <c r="B53" s="19" t="s">
        <v>81</v>
      </c>
      <c r="D53" s="43" t="s">
        <v>143</v>
      </c>
      <c r="E53" s="87"/>
    </row>
    <row r="54" spans="2:5" x14ac:dyDescent="0.25">
      <c r="B54" s="19" t="s">
        <v>82</v>
      </c>
      <c r="D54" s="43" t="s">
        <v>144</v>
      </c>
      <c r="E54" s="87"/>
    </row>
    <row r="55" spans="2:5" x14ac:dyDescent="0.25">
      <c r="B55" s="19" t="s">
        <v>307</v>
      </c>
      <c r="D55" s="43" t="s">
        <v>145</v>
      </c>
      <c r="E55" s="87"/>
    </row>
    <row r="56" spans="2:5" x14ac:dyDescent="0.25">
      <c r="B56" s="19" t="s">
        <v>306</v>
      </c>
      <c r="D56" s="43" t="s">
        <v>146</v>
      </c>
      <c r="E56" s="87"/>
    </row>
    <row r="57" spans="2:5" x14ac:dyDescent="0.25">
      <c r="B57" s="19" t="s">
        <v>309</v>
      </c>
      <c r="D57" s="43" t="s">
        <v>147</v>
      </c>
      <c r="E57" s="87"/>
    </row>
    <row r="58" spans="2:5" x14ac:dyDescent="0.25">
      <c r="B58" s="19" t="s">
        <v>305</v>
      </c>
      <c r="D58" s="43" t="s">
        <v>148</v>
      </c>
      <c r="E58" s="87"/>
    </row>
    <row r="59" spans="2:5" x14ac:dyDescent="0.25">
      <c r="B59" s="19" t="s">
        <v>308</v>
      </c>
      <c r="D59" s="43" t="s">
        <v>149</v>
      </c>
      <c r="E59" s="87"/>
    </row>
    <row r="60" spans="2:5" x14ac:dyDescent="0.25">
      <c r="B60" s="20" t="s">
        <v>312</v>
      </c>
      <c r="D60" s="43" t="s">
        <v>150</v>
      </c>
      <c r="E60" s="87"/>
    </row>
    <row r="61" spans="2:5" x14ac:dyDescent="0.25">
      <c r="D61" s="43" t="s">
        <v>151</v>
      </c>
      <c r="E61" s="87"/>
    </row>
    <row r="62" spans="2:5" x14ac:dyDescent="0.25">
      <c r="D62" s="43" t="s">
        <v>152</v>
      </c>
      <c r="E62" s="87"/>
    </row>
    <row r="63" spans="2:5" x14ac:dyDescent="0.25">
      <c r="D63" s="43" t="s">
        <v>153</v>
      </c>
      <c r="E63" s="87"/>
    </row>
    <row r="64" spans="2:5" x14ac:dyDescent="0.25">
      <c r="D64" s="43" t="s">
        <v>154</v>
      </c>
      <c r="E64" s="87"/>
    </row>
    <row r="65" spans="4:5" x14ac:dyDescent="0.25">
      <c r="D65" s="43" t="s">
        <v>42</v>
      </c>
      <c r="E65" s="87"/>
    </row>
    <row r="66" spans="4:5" x14ac:dyDescent="0.25">
      <c r="D66" s="43" t="s">
        <v>155</v>
      </c>
      <c r="E66" s="87"/>
    </row>
    <row r="67" spans="4:5" x14ac:dyDescent="0.25">
      <c r="D67" s="43" t="s">
        <v>156</v>
      </c>
      <c r="E67" s="87"/>
    </row>
    <row r="68" spans="4:5" x14ac:dyDescent="0.25">
      <c r="D68" s="43" t="s">
        <v>157</v>
      </c>
      <c r="E68" s="87"/>
    </row>
    <row r="69" spans="4:5" x14ac:dyDescent="0.25">
      <c r="D69" s="43" t="s">
        <v>158</v>
      </c>
      <c r="E69" s="87"/>
    </row>
    <row r="70" spans="4:5" x14ac:dyDescent="0.25">
      <c r="D70" s="43" t="s">
        <v>159</v>
      </c>
      <c r="E70" s="87"/>
    </row>
    <row r="71" spans="4:5" x14ac:dyDescent="0.25">
      <c r="D71" s="43" t="s">
        <v>160</v>
      </c>
      <c r="E71" s="87"/>
    </row>
    <row r="72" spans="4:5" x14ac:dyDescent="0.25">
      <c r="D72" s="43" t="s">
        <v>161</v>
      </c>
      <c r="E72" s="87"/>
    </row>
    <row r="73" spans="4:5" x14ac:dyDescent="0.25">
      <c r="D73" s="43" t="s">
        <v>162</v>
      </c>
      <c r="E73" s="87"/>
    </row>
    <row r="74" spans="4:5" x14ac:dyDescent="0.25">
      <c r="D74" s="43" t="s">
        <v>163</v>
      </c>
      <c r="E74" s="87"/>
    </row>
    <row r="75" spans="4:5" x14ac:dyDescent="0.25">
      <c r="D75" s="43" t="s">
        <v>164</v>
      </c>
      <c r="E75" s="87"/>
    </row>
    <row r="76" spans="4:5" x14ac:dyDescent="0.25">
      <c r="D76" s="43" t="s">
        <v>165</v>
      </c>
      <c r="E76" s="87"/>
    </row>
    <row r="77" spans="4:5" x14ac:dyDescent="0.25">
      <c r="D77" s="43" t="s">
        <v>166</v>
      </c>
      <c r="E77" s="87"/>
    </row>
    <row r="78" spans="4:5" x14ac:dyDescent="0.25">
      <c r="D78" s="43" t="s">
        <v>167</v>
      </c>
      <c r="E78" s="87"/>
    </row>
    <row r="79" spans="4:5" x14ac:dyDescent="0.25">
      <c r="D79" s="43" t="s">
        <v>168</v>
      </c>
      <c r="E79" s="87"/>
    </row>
    <row r="80" spans="4:5" x14ac:dyDescent="0.25">
      <c r="D80" s="43" t="s">
        <v>169</v>
      </c>
      <c r="E80" s="87"/>
    </row>
    <row r="81" spans="4:5" x14ac:dyDescent="0.25">
      <c r="D81" s="43" t="s">
        <v>170</v>
      </c>
      <c r="E81" s="87"/>
    </row>
    <row r="82" spans="4:5" x14ac:dyDescent="0.25">
      <c r="D82" s="43" t="s">
        <v>171</v>
      </c>
      <c r="E82" s="87"/>
    </row>
    <row r="83" spans="4:5" x14ac:dyDescent="0.25">
      <c r="D83" s="43" t="s">
        <v>172</v>
      </c>
      <c r="E83" s="87"/>
    </row>
    <row r="84" spans="4:5" x14ac:dyDescent="0.25">
      <c r="D84" s="43" t="s">
        <v>173</v>
      </c>
      <c r="E84" s="87"/>
    </row>
    <row r="85" spans="4:5" x14ac:dyDescent="0.25">
      <c r="D85" s="43" t="s">
        <v>174</v>
      </c>
      <c r="E85" s="87"/>
    </row>
    <row r="86" spans="4:5" x14ac:dyDescent="0.25">
      <c r="D86" s="43" t="s">
        <v>175</v>
      </c>
      <c r="E86" s="87"/>
    </row>
    <row r="87" spans="4:5" x14ac:dyDescent="0.25">
      <c r="D87" s="43" t="s">
        <v>176</v>
      </c>
      <c r="E87" s="87"/>
    </row>
    <row r="88" spans="4:5" x14ac:dyDescent="0.25">
      <c r="D88" s="43" t="s">
        <v>177</v>
      </c>
      <c r="E88" s="87"/>
    </row>
    <row r="89" spans="4:5" x14ac:dyDescent="0.25">
      <c r="D89" s="43" t="s">
        <v>178</v>
      </c>
      <c r="E89" s="87"/>
    </row>
    <row r="90" spans="4:5" x14ac:dyDescent="0.25">
      <c r="D90" s="43" t="s">
        <v>179</v>
      </c>
      <c r="E90" s="87"/>
    </row>
    <row r="91" spans="4:5" x14ac:dyDescent="0.25">
      <c r="D91" s="43" t="s">
        <v>180</v>
      </c>
      <c r="E91" s="87"/>
    </row>
    <row r="92" spans="4:5" x14ac:dyDescent="0.25">
      <c r="D92" s="43" t="s">
        <v>181</v>
      </c>
      <c r="E92" s="87"/>
    </row>
    <row r="93" spans="4:5" x14ac:dyDescent="0.25">
      <c r="D93" s="43" t="s">
        <v>182</v>
      </c>
      <c r="E93" s="87"/>
    </row>
    <row r="94" spans="4:5" x14ac:dyDescent="0.25">
      <c r="D94" s="43" t="s">
        <v>183</v>
      </c>
      <c r="E94" s="87"/>
    </row>
    <row r="95" spans="4:5" x14ac:dyDescent="0.25">
      <c r="D95" s="43" t="s">
        <v>184</v>
      </c>
      <c r="E95" s="87"/>
    </row>
    <row r="96" spans="4:5" x14ac:dyDescent="0.25">
      <c r="D96" s="43" t="s">
        <v>185</v>
      </c>
      <c r="E96" s="87"/>
    </row>
    <row r="97" spans="4:5" x14ac:dyDescent="0.25">
      <c r="D97" s="43" t="s">
        <v>186</v>
      </c>
      <c r="E97" s="87"/>
    </row>
    <row r="98" spans="4:5" x14ac:dyDescent="0.25">
      <c r="D98" s="43" t="s">
        <v>187</v>
      </c>
      <c r="E98" s="87"/>
    </row>
    <row r="99" spans="4:5" x14ac:dyDescent="0.25">
      <c r="D99" s="43" t="s">
        <v>188</v>
      </c>
      <c r="E99" s="87"/>
    </row>
    <row r="100" spans="4:5" x14ac:dyDescent="0.25">
      <c r="D100" s="43" t="s">
        <v>189</v>
      </c>
      <c r="E100" s="87"/>
    </row>
    <row r="101" spans="4:5" x14ac:dyDescent="0.25">
      <c r="D101" s="43" t="s">
        <v>190</v>
      </c>
      <c r="E101" s="87"/>
    </row>
    <row r="102" spans="4:5" x14ac:dyDescent="0.25">
      <c r="D102" s="43" t="s">
        <v>191</v>
      </c>
      <c r="E102" s="87"/>
    </row>
    <row r="103" spans="4:5" x14ac:dyDescent="0.25">
      <c r="D103" s="43" t="s">
        <v>192</v>
      </c>
      <c r="E103" s="87"/>
    </row>
    <row r="104" spans="4:5" x14ac:dyDescent="0.25">
      <c r="D104" s="43" t="s">
        <v>193</v>
      </c>
      <c r="E104" s="87"/>
    </row>
    <row r="105" spans="4:5" x14ac:dyDescent="0.25">
      <c r="D105" s="43" t="s">
        <v>194</v>
      </c>
      <c r="E105" s="87"/>
    </row>
    <row r="106" spans="4:5" x14ac:dyDescent="0.25">
      <c r="D106" s="43" t="s">
        <v>195</v>
      </c>
      <c r="E106" s="87"/>
    </row>
    <row r="107" spans="4:5" x14ac:dyDescent="0.25">
      <c r="D107" s="43" t="s">
        <v>196</v>
      </c>
      <c r="E107" s="87"/>
    </row>
    <row r="108" spans="4:5" x14ac:dyDescent="0.25">
      <c r="D108" s="43" t="s">
        <v>197</v>
      </c>
      <c r="E108" s="87"/>
    </row>
    <row r="109" spans="4:5" x14ac:dyDescent="0.25">
      <c r="D109" s="43" t="s">
        <v>198</v>
      </c>
      <c r="E109" s="87"/>
    </row>
    <row r="110" spans="4:5" x14ac:dyDescent="0.25">
      <c r="D110" s="43" t="s">
        <v>199</v>
      </c>
      <c r="E110" s="87"/>
    </row>
    <row r="111" spans="4:5" x14ac:dyDescent="0.25">
      <c r="D111" s="43" t="s">
        <v>200</v>
      </c>
      <c r="E111" s="87"/>
    </row>
    <row r="112" spans="4:5" x14ac:dyDescent="0.25">
      <c r="D112" s="43" t="s">
        <v>201</v>
      </c>
      <c r="E112" s="87"/>
    </row>
    <row r="113" spans="4:5" x14ac:dyDescent="0.25">
      <c r="D113" s="43" t="s">
        <v>202</v>
      </c>
      <c r="E113" s="87"/>
    </row>
    <row r="114" spans="4:5" x14ac:dyDescent="0.25">
      <c r="D114" s="43" t="s">
        <v>203</v>
      </c>
      <c r="E114" s="87"/>
    </row>
    <row r="115" spans="4:5" x14ac:dyDescent="0.25">
      <c r="D115" s="43" t="s">
        <v>204</v>
      </c>
      <c r="E115" s="87"/>
    </row>
    <row r="116" spans="4:5" x14ac:dyDescent="0.25">
      <c r="D116" s="43" t="s">
        <v>205</v>
      </c>
      <c r="E116" s="87"/>
    </row>
    <row r="117" spans="4:5" x14ac:dyDescent="0.25">
      <c r="D117" s="43" t="s">
        <v>206</v>
      </c>
      <c r="E117" s="87"/>
    </row>
    <row r="118" spans="4:5" x14ac:dyDescent="0.25">
      <c r="D118" s="43" t="s">
        <v>207</v>
      </c>
      <c r="E118" s="87"/>
    </row>
    <row r="119" spans="4:5" x14ac:dyDescent="0.25">
      <c r="D119" s="43" t="s">
        <v>208</v>
      </c>
      <c r="E119" s="87"/>
    </row>
    <row r="120" spans="4:5" x14ac:dyDescent="0.25">
      <c r="D120" s="43" t="s">
        <v>209</v>
      </c>
      <c r="E120" s="87"/>
    </row>
    <row r="121" spans="4:5" x14ac:dyDescent="0.25">
      <c r="D121" s="43" t="s">
        <v>210</v>
      </c>
      <c r="E121" s="87"/>
    </row>
    <row r="122" spans="4:5" x14ac:dyDescent="0.25">
      <c r="D122" s="43" t="s">
        <v>211</v>
      </c>
      <c r="E122" s="87"/>
    </row>
    <row r="123" spans="4:5" x14ac:dyDescent="0.25">
      <c r="D123" s="43" t="s">
        <v>212</v>
      </c>
      <c r="E123" s="87"/>
    </row>
    <row r="124" spans="4:5" x14ac:dyDescent="0.25">
      <c r="D124" s="43" t="s">
        <v>213</v>
      </c>
      <c r="E124" s="87"/>
    </row>
    <row r="125" spans="4:5" x14ac:dyDescent="0.25">
      <c r="D125" s="43" t="s">
        <v>214</v>
      </c>
      <c r="E125" s="87"/>
    </row>
    <row r="126" spans="4:5" x14ac:dyDescent="0.25">
      <c r="D126" s="43" t="s">
        <v>215</v>
      </c>
      <c r="E126" s="87"/>
    </row>
    <row r="127" spans="4:5" x14ac:dyDescent="0.25">
      <c r="D127" s="43" t="s">
        <v>216</v>
      </c>
      <c r="E127" s="87"/>
    </row>
    <row r="128" spans="4:5" x14ac:dyDescent="0.25">
      <c r="D128" s="43" t="s">
        <v>217</v>
      </c>
      <c r="E128" s="87"/>
    </row>
    <row r="129" spans="4:5" x14ac:dyDescent="0.25">
      <c r="D129" s="43" t="s">
        <v>218</v>
      </c>
      <c r="E129" s="87"/>
    </row>
    <row r="130" spans="4:5" x14ac:dyDescent="0.25">
      <c r="D130" s="43" t="s">
        <v>219</v>
      </c>
      <c r="E130" s="87"/>
    </row>
    <row r="131" spans="4:5" x14ac:dyDescent="0.25">
      <c r="D131" s="43" t="s">
        <v>220</v>
      </c>
      <c r="E131" s="87"/>
    </row>
    <row r="132" spans="4:5" x14ac:dyDescent="0.25">
      <c r="D132" s="43" t="s">
        <v>221</v>
      </c>
      <c r="E132" s="87"/>
    </row>
    <row r="133" spans="4:5" x14ac:dyDescent="0.25">
      <c r="D133" s="43" t="s">
        <v>222</v>
      </c>
      <c r="E133" s="87"/>
    </row>
    <row r="134" spans="4:5" x14ac:dyDescent="0.25">
      <c r="D134" s="43" t="s">
        <v>223</v>
      </c>
      <c r="E134" s="87"/>
    </row>
    <row r="135" spans="4:5" x14ac:dyDescent="0.25">
      <c r="D135" s="43" t="s">
        <v>224</v>
      </c>
      <c r="E135" s="87"/>
    </row>
    <row r="136" spans="4:5" x14ac:dyDescent="0.25">
      <c r="D136" s="43" t="s">
        <v>225</v>
      </c>
      <c r="E136" s="87"/>
    </row>
    <row r="137" spans="4:5" x14ac:dyDescent="0.25">
      <c r="D137" s="43" t="s">
        <v>226</v>
      </c>
      <c r="E137" s="87"/>
    </row>
    <row r="138" spans="4:5" x14ac:dyDescent="0.25">
      <c r="D138" s="43" t="s">
        <v>227</v>
      </c>
      <c r="E138" s="87"/>
    </row>
    <row r="139" spans="4:5" x14ac:dyDescent="0.25">
      <c r="D139" s="43" t="s">
        <v>228</v>
      </c>
      <c r="E139" s="87"/>
    </row>
    <row r="140" spans="4:5" x14ac:dyDescent="0.25">
      <c r="D140" s="43" t="s">
        <v>229</v>
      </c>
      <c r="E140" s="87"/>
    </row>
    <row r="141" spans="4:5" x14ac:dyDescent="0.25">
      <c r="D141" s="43" t="s">
        <v>230</v>
      </c>
      <c r="E141" s="87"/>
    </row>
    <row r="142" spans="4:5" x14ac:dyDescent="0.25">
      <c r="D142" s="43" t="s">
        <v>231</v>
      </c>
      <c r="E142" s="87"/>
    </row>
    <row r="143" spans="4:5" x14ac:dyDescent="0.25">
      <c r="D143" s="43" t="s">
        <v>232</v>
      </c>
      <c r="E143" s="87"/>
    </row>
    <row r="144" spans="4:5" x14ac:dyDescent="0.25">
      <c r="D144" s="43" t="s">
        <v>233</v>
      </c>
      <c r="E144" s="87"/>
    </row>
    <row r="145" spans="4:5" x14ac:dyDescent="0.25">
      <c r="D145" s="43" t="s">
        <v>234</v>
      </c>
      <c r="E145" s="87"/>
    </row>
    <row r="146" spans="4:5" x14ac:dyDescent="0.25">
      <c r="D146" s="43" t="s">
        <v>235</v>
      </c>
      <c r="E146" s="87"/>
    </row>
    <row r="147" spans="4:5" x14ac:dyDescent="0.25">
      <c r="D147" s="43" t="s">
        <v>236</v>
      </c>
      <c r="E147" s="87"/>
    </row>
    <row r="148" spans="4:5" x14ac:dyDescent="0.25">
      <c r="D148" s="43" t="s">
        <v>237</v>
      </c>
      <c r="E148" s="87"/>
    </row>
    <row r="149" spans="4:5" x14ac:dyDescent="0.25">
      <c r="D149" s="43" t="s">
        <v>238</v>
      </c>
      <c r="E149" s="87"/>
    </row>
    <row r="150" spans="4:5" x14ac:dyDescent="0.25">
      <c r="D150" s="43" t="s">
        <v>239</v>
      </c>
      <c r="E150" s="87"/>
    </row>
    <row r="151" spans="4:5" x14ac:dyDescent="0.25">
      <c r="D151" s="43" t="s">
        <v>240</v>
      </c>
      <c r="E151" s="87"/>
    </row>
    <row r="152" spans="4:5" x14ac:dyDescent="0.25">
      <c r="D152" s="43" t="s">
        <v>241</v>
      </c>
      <c r="E152" s="87"/>
    </row>
    <row r="153" spans="4:5" x14ac:dyDescent="0.25">
      <c r="D153" s="43" t="s">
        <v>242</v>
      </c>
      <c r="E153" s="87"/>
    </row>
    <row r="154" spans="4:5" x14ac:dyDescent="0.25">
      <c r="D154" s="43" t="s">
        <v>243</v>
      </c>
      <c r="E154" s="87"/>
    </row>
    <row r="155" spans="4:5" x14ac:dyDescent="0.25">
      <c r="D155" s="43" t="s">
        <v>244</v>
      </c>
      <c r="E155" s="87"/>
    </row>
    <row r="156" spans="4:5" x14ac:dyDescent="0.25">
      <c r="D156" s="43" t="s">
        <v>245</v>
      </c>
      <c r="E156" s="87"/>
    </row>
    <row r="157" spans="4:5" x14ac:dyDescent="0.25">
      <c r="D157" s="43" t="s">
        <v>246</v>
      </c>
      <c r="E157" s="87"/>
    </row>
    <row r="158" spans="4:5" x14ac:dyDescent="0.25">
      <c r="D158" s="43" t="s">
        <v>247</v>
      </c>
      <c r="E158" s="87"/>
    </row>
    <row r="159" spans="4:5" x14ac:dyDescent="0.25">
      <c r="D159" s="43" t="s">
        <v>248</v>
      </c>
      <c r="E159" s="87"/>
    </row>
    <row r="160" spans="4:5" x14ac:dyDescent="0.25">
      <c r="D160" s="43" t="s">
        <v>249</v>
      </c>
      <c r="E160" s="87"/>
    </row>
    <row r="161" spans="4:5" x14ac:dyDescent="0.25">
      <c r="D161" s="43" t="s">
        <v>250</v>
      </c>
      <c r="E161" s="87"/>
    </row>
    <row r="162" spans="4:5" x14ac:dyDescent="0.25">
      <c r="D162" s="43" t="s">
        <v>251</v>
      </c>
      <c r="E162" s="87"/>
    </row>
    <row r="163" spans="4:5" x14ac:dyDescent="0.25">
      <c r="D163" s="43" t="s">
        <v>252</v>
      </c>
      <c r="E163" s="87"/>
    </row>
    <row r="164" spans="4:5" x14ac:dyDescent="0.25">
      <c r="D164" s="43" t="s">
        <v>253</v>
      </c>
      <c r="E164" s="87"/>
    </row>
    <row r="165" spans="4:5" x14ac:dyDescent="0.25">
      <c r="D165" s="43" t="s">
        <v>254</v>
      </c>
      <c r="E165" s="87"/>
    </row>
    <row r="166" spans="4:5" x14ac:dyDescent="0.25">
      <c r="D166" s="43" t="s">
        <v>255</v>
      </c>
      <c r="E166" s="87"/>
    </row>
    <row r="167" spans="4:5" x14ac:dyDescent="0.25">
      <c r="D167" s="43" t="s">
        <v>256</v>
      </c>
      <c r="E167" s="87"/>
    </row>
    <row r="168" spans="4:5" x14ac:dyDescent="0.25">
      <c r="D168" s="43" t="s">
        <v>257</v>
      </c>
      <c r="E168" s="87"/>
    </row>
    <row r="169" spans="4:5" x14ac:dyDescent="0.25">
      <c r="D169" s="43" t="s">
        <v>258</v>
      </c>
      <c r="E169" s="87"/>
    </row>
    <row r="170" spans="4:5" x14ac:dyDescent="0.25">
      <c r="D170" s="43" t="s">
        <v>259</v>
      </c>
      <c r="E170" s="87"/>
    </row>
    <row r="171" spans="4:5" x14ac:dyDescent="0.25">
      <c r="D171" s="43" t="s">
        <v>260</v>
      </c>
      <c r="E171" s="87"/>
    </row>
    <row r="172" spans="4:5" x14ac:dyDescent="0.25">
      <c r="D172" s="43" t="s">
        <v>261</v>
      </c>
      <c r="E172" s="87"/>
    </row>
    <row r="173" spans="4:5" x14ac:dyDescent="0.25">
      <c r="D173" s="43" t="s">
        <v>262</v>
      </c>
      <c r="E173" s="87"/>
    </row>
    <row r="174" spans="4:5" x14ac:dyDescent="0.25">
      <c r="D174" s="43" t="s">
        <v>263</v>
      </c>
      <c r="E174" s="87"/>
    </row>
    <row r="175" spans="4:5" x14ac:dyDescent="0.25">
      <c r="D175" s="43" t="s">
        <v>264</v>
      </c>
      <c r="E175" s="87"/>
    </row>
    <row r="176" spans="4:5" x14ac:dyDescent="0.25">
      <c r="D176" s="43" t="s">
        <v>265</v>
      </c>
      <c r="E176" s="87"/>
    </row>
    <row r="177" spans="4:5" x14ac:dyDescent="0.25">
      <c r="D177" s="43" t="s">
        <v>266</v>
      </c>
      <c r="E177" s="87"/>
    </row>
    <row r="178" spans="4:5" x14ac:dyDescent="0.25">
      <c r="D178" s="43" t="s">
        <v>267</v>
      </c>
      <c r="E178" s="87"/>
    </row>
    <row r="179" spans="4:5" x14ac:dyDescent="0.25">
      <c r="D179" s="43" t="s">
        <v>268</v>
      </c>
      <c r="E179" s="87"/>
    </row>
    <row r="180" spans="4:5" x14ac:dyDescent="0.25">
      <c r="D180" s="43" t="s">
        <v>269</v>
      </c>
      <c r="E180" s="87"/>
    </row>
    <row r="181" spans="4:5" x14ac:dyDescent="0.25">
      <c r="D181" s="43" t="s">
        <v>270</v>
      </c>
      <c r="E181" s="87"/>
    </row>
    <row r="182" spans="4:5" x14ac:dyDescent="0.25">
      <c r="D182" s="43" t="s">
        <v>271</v>
      </c>
      <c r="E182" s="87"/>
    </row>
    <row r="183" spans="4:5" x14ac:dyDescent="0.25">
      <c r="D183" s="43" t="s">
        <v>272</v>
      </c>
      <c r="E183" s="87"/>
    </row>
    <row r="184" spans="4:5" x14ac:dyDescent="0.25">
      <c r="D184" s="43" t="s">
        <v>273</v>
      </c>
      <c r="E184" s="87"/>
    </row>
    <row r="185" spans="4:5" x14ac:dyDescent="0.25">
      <c r="D185" s="43" t="s">
        <v>274</v>
      </c>
      <c r="E185" s="87"/>
    </row>
    <row r="186" spans="4:5" x14ac:dyDescent="0.25">
      <c r="D186" s="43" t="s">
        <v>275</v>
      </c>
      <c r="E186" s="87"/>
    </row>
    <row r="187" spans="4:5" x14ac:dyDescent="0.25">
      <c r="D187" s="43" t="s">
        <v>276</v>
      </c>
      <c r="E187" s="87"/>
    </row>
    <row r="188" spans="4:5" x14ac:dyDescent="0.25">
      <c r="D188" s="43" t="s">
        <v>277</v>
      </c>
      <c r="E188" s="87"/>
    </row>
    <row r="189" spans="4:5" x14ac:dyDescent="0.25">
      <c r="D189" s="43" t="s">
        <v>278</v>
      </c>
      <c r="E189" s="87"/>
    </row>
    <row r="190" spans="4:5" x14ac:dyDescent="0.25">
      <c r="D190" s="43" t="s">
        <v>279</v>
      </c>
      <c r="E190" s="87"/>
    </row>
    <row r="191" spans="4:5" x14ac:dyDescent="0.25">
      <c r="D191" s="43" t="s">
        <v>280</v>
      </c>
      <c r="E191" s="87"/>
    </row>
    <row r="192" spans="4:5" x14ac:dyDescent="0.25">
      <c r="D192" s="43" t="s">
        <v>281</v>
      </c>
      <c r="E192" s="87"/>
    </row>
    <row r="193" spans="4:5" x14ac:dyDescent="0.25">
      <c r="D193" s="43" t="s">
        <v>282</v>
      </c>
      <c r="E193" s="87"/>
    </row>
    <row r="194" spans="4:5" x14ac:dyDescent="0.25">
      <c r="D194" s="43" t="s">
        <v>283</v>
      </c>
      <c r="E194" s="87"/>
    </row>
    <row r="195" spans="4:5" x14ac:dyDescent="0.25">
      <c r="D195" s="43" t="s">
        <v>284</v>
      </c>
      <c r="E195" s="87"/>
    </row>
    <row r="196" spans="4:5" x14ac:dyDescent="0.25">
      <c r="D196" s="43" t="s">
        <v>285</v>
      </c>
      <c r="E196" s="87"/>
    </row>
    <row r="197" spans="4:5" x14ac:dyDescent="0.25">
      <c r="D197" s="43" t="s">
        <v>286</v>
      </c>
      <c r="E197" s="87"/>
    </row>
    <row r="198" spans="4:5" x14ac:dyDescent="0.25">
      <c r="D198" s="44" t="s">
        <v>287</v>
      </c>
      <c r="E198" s="87"/>
    </row>
  </sheetData>
  <sheetProtection algorithmName="SHA-512" hashValue="p7834aTi/wiGZY3vfTf0Hn8trGOOfxWCUXIJKT5yTrAmLA0ImFgivO/7udJLnY0NGY4L2iY3OxfaZVCEQxzvVQ==" saltValue="9sb4cVFNUaZVmErpOi//P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TravelReimbursement</vt:lpstr>
      <vt:lpstr>parameters</vt:lpstr>
      <vt:lpstr>a_cartype</vt:lpstr>
      <vt:lpstr>a_countries</vt:lpstr>
      <vt:lpstr>a_states</vt:lpstr>
      <vt:lpstr>a_x</vt:lpstr>
      <vt:lpstr>a_yn</vt:lpstr>
      <vt:lpstr>f_car_higherrate</vt:lpstr>
      <vt:lpstr>f_city</vt:lpstr>
      <vt:lpstr>f_costcode</vt:lpstr>
      <vt:lpstr>f_country</vt:lpstr>
      <vt:lpstr>f_depdate</vt:lpstr>
      <vt:lpstr>f_deptime</vt:lpstr>
      <vt:lpstr>f_name</vt:lpstr>
      <vt:lpstr>f_PID</vt:lpstr>
      <vt:lpstr>f_purpose</vt:lpstr>
      <vt:lpstr>f_retdate</vt:lpstr>
      <vt:lpstr>f_rettime</vt:lpstr>
      <vt:lpstr>f_state</vt:lpstr>
      <vt:lpstr>InState</vt:lpstr>
      <vt:lpstr>OutofState</vt:lpstr>
      <vt:lpstr>TravelReimbursement!Print_Area</vt:lpstr>
      <vt:lpstr>TravelReimbursement!Print_Titles</vt:lpstr>
      <vt:lpstr>r_mileage_higher</vt:lpstr>
      <vt:lpstr>r_mileage_lower</vt:lpstr>
      <vt:lpstr>r_totalmileage</vt:lpstr>
      <vt:lpstr>t_weekday</vt:lpstr>
      <vt:lpstr>toggle_state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</dc:creator>
  <cp:lastModifiedBy>Teri Smith</cp:lastModifiedBy>
  <cp:lastPrinted>2014-09-26T18:08:17Z</cp:lastPrinted>
  <dcterms:created xsi:type="dcterms:W3CDTF">2013-12-05T21:10:45Z</dcterms:created>
  <dcterms:modified xsi:type="dcterms:W3CDTF">2019-02-01T22:05:10Z</dcterms:modified>
</cp:coreProperties>
</file>