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H:\ese_grants_and_contracts\Forms and Templates\Other Forms\"/>
    </mc:Choice>
  </mc:AlternateContent>
  <bookViews>
    <workbookView xWindow="930" yWindow="0" windowWidth="24270" windowHeight="12435" firstSheet="3" activeTab="3"/>
  </bookViews>
  <sheets>
    <sheet name="(Compute)" sheetId="10" state="hidden" r:id="rId1"/>
    <sheet name="(FnCalls 1)" sheetId="11" state="hidden" r:id="rId2"/>
    <sheet name="(Tables)" sheetId="12" state="hidden" r:id="rId3"/>
    <sheet name="ESE Budget Prompter" sheetId="13" r:id="rId4"/>
    <sheet name="(Ranges)" sheetId="14" state="hidden" r:id="rId5"/>
    <sheet name="(Import)" sheetId="15" state="hidden" r:id="rId6"/>
    <sheet name="Document Checklist" sheetId="16" r:id="rId7"/>
  </sheets>
  <definedNames>
    <definedName name="Answer">'ESE Budget Prompter'!$D$14:$D$15</definedName>
    <definedName name="ESE">'ESE Budget Prompter'!$E$14:$E$15</definedName>
    <definedName name="Model_Start_Date">'ESE Budget Prompter'!#REF!</definedName>
    <definedName name="Name">'ESE Budget Prompter'!$D$14:$D$15</definedName>
    <definedName name="ok">'ESE Budget Prompter'!$D$14:$D$15</definedName>
    <definedName name="_xlnm.Print_Area" localSheetId="3">'ESE Budget Prompter'!$B$1:$D$57</definedName>
    <definedName name="Title">'ESE Budget Prompter'!$D$11</definedName>
    <definedName name="Workbook">'ESE Budget Prompter'!$D$14</definedName>
    <definedName name="yes">'ESE Budget Prompter'!$D$14:$D$15</definedName>
    <definedName name="YesNo">'ESE Budget Prompter'!$D$14:$D$15</definedName>
  </definedNames>
  <calcPr calcId="162913"/>
  <extLst>
    <ext xmlns:mx="http://schemas.microsoft.com/office/mac/excel/2008/main" uri="http://schemas.microsoft.com/office/mac/excel/2008/main">
      <mx:ArchID Flags="2"/>
    </ext>
  </extLst>
</workbook>
</file>

<file path=xl/calcChain.xml><?xml version="1.0" encoding="utf-8"?>
<calcChain xmlns="http://schemas.openxmlformats.org/spreadsheetml/2006/main">
  <c r="A1" i="10" l="1"/>
  <c r="A2" i="10"/>
  <c r="A3" i="10"/>
  <c r="A4" i="10"/>
  <c r="A5" i="10"/>
  <c r="A7" i="10"/>
  <c r="A8" i="10"/>
  <c r="A9" i="10"/>
  <c r="A10" i="10"/>
  <c r="A11" i="10"/>
  <c r="A12" i="10"/>
  <c r="A13" i="10"/>
  <c r="A14" i="10"/>
  <c r="A15" i="10"/>
  <c r="A16" i="10"/>
  <c r="A17" i="10"/>
  <c r="A18" i="10"/>
  <c r="A19" i="10"/>
  <c r="A20" i="10"/>
  <c r="C13" i="10"/>
  <c r="B10" i="10"/>
  <c r="B13" i="10"/>
  <c r="C16" i="10"/>
  <c r="C17" i="10"/>
  <c r="B19" i="10"/>
  <c r="B20" i="10"/>
  <c r="C9" i="10"/>
  <c r="C19" i="10"/>
  <c r="B16" i="10"/>
  <c r="B17" i="10"/>
  <c r="C10" i="10"/>
  <c r="C20" i="10"/>
  <c r="C12" i="10"/>
  <c r="B12" i="10"/>
  <c r="B9" i="10"/>
  <c r="E19" i="10"/>
  <c r="E20" i="10"/>
  <c r="D9" i="10"/>
  <c r="D10" i="10"/>
  <c r="E12" i="10"/>
  <c r="E13" i="10"/>
  <c r="E16" i="10"/>
  <c r="E17" i="10"/>
  <c r="D19" i="10"/>
  <c r="D20" i="10"/>
  <c r="D16" i="10"/>
  <c r="D17" i="10"/>
  <c r="D12" i="10"/>
  <c r="D13" i="10"/>
  <c r="E9" i="10"/>
  <c r="E10" i="10"/>
  <c r="F12" i="10"/>
  <c r="F13" i="10"/>
  <c r="G16" i="10"/>
  <c r="G17" i="10"/>
  <c r="F16" i="10"/>
  <c r="F17" i="10"/>
  <c r="H17" i="10"/>
  <c r="H16" i="10"/>
  <c r="F19" i="10"/>
  <c r="F20" i="10"/>
  <c r="F9" i="10"/>
  <c r="F10" i="10"/>
  <c r="H20" i="10"/>
  <c r="G12" i="10"/>
  <c r="G13" i="10"/>
  <c r="H13" i="10"/>
  <c r="H12" i="10"/>
  <c r="G9" i="10"/>
  <c r="G10" i="10"/>
  <c r="H9" i="10"/>
  <c r="H10" i="10"/>
  <c r="G19" i="10"/>
  <c r="G20" i="10"/>
  <c r="H19" i="10"/>
  <c r="A1" i="11"/>
  <c r="V5" i="15" s="1"/>
  <c r="A2" i="11"/>
  <c r="A3" i="11"/>
  <c r="A4" i="11"/>
  <c r="A5" i="11"/>
  <c r="B13" i="11" s="1"/>
  <c r="E13" i="11" s="1"/>
  <c r="A6" i="11"/>
  <c r="F6" i="11" s="1"/>
  <c r="B12" i="12" s="1"/>
  <c r="C6" i="11"/>
  <c r="D6" i="11" s="1"/>
  <c r="A7" i="11"/>
  <c r="F7" i="11" s="1"/>
  <c r="C12" i="12" s="1"/>
  <c r="C7" i="11"/>
  <c r="D7" i="11" s="1"/>
  <c r="A8" i="11"/>
  <c r="F8" i="11" s="1"/>
  <c r="C8" i="11"/>
  <c r="D8" i="11" s="1"/>
  <c r="A9" i="11"/>
  <c r="G9" i="11" s="1"/>
  <c r="C9" i="11"/>
  <c r="D9" i="11" s="1"/>
  <c r="A10" i="11"/>
  <c r="C10" i="11"/>
  <c r="D10" i="11" s="1"/>
  <c r="A11" i="11"/>
  <c r="F11" i="11" s="1"/>
  <c r="G6" i="10" s="1"/>
  <c r="C11" i="11"/>
  <c r="D11" i="11" s="1"/>
  <c r="A12" i="11"/>
  <c r="G12" i="11" s="1"/>
  <c r="C12" i="11"/>
  <c r="D12" i="11" s="1"/>
  <c r="A13" i="11"/>
  <c r="C10" i="12" s="1"/>
  <c r="C13" i="11"/>
  <c r="D13" i="11" s="1"/>
  <c r="A14" i="11"/>
  <c r="D10" i="12" s="1"/>
  <c r="C14" i="11"/>
  <c r="D14" i="11" s="1"/>
  <c r="A15" i="11"/>
  <c r="G15" i="11" s="1"/>
  <c r="C15" i="11"/>
  <c r="D15" i="11" s="1"/>
  <c r="A16" i="11"/>
  <c r="F16" i="11" s="1"/>
  <c r="F23" i="12" s="1"/>
  <c r="C16" i="11"/>
  <c r="D16" i="11" s="1"/>
  <c r="A17" i="11"/>
  <c r="F17" i="11" s="1"/>
  <c r="C17" i="11"/>
  <c r="D17" i="11" s="1"/>
  <c r="A18" i="11"/>
  <c r="F18" i="11" s="1"/>
  <c r="I9" i="12" s="1"/>
  <c r="C18" i="11"/>
  <c r="D18" i="11" s="1"/>
  <c r="A19" i="11"/>
  <c r="F19" i="11" s="1"/>
  <c r="C19" i="11"/>
  <c r="D19" i="11" s="1"/>
  <c r="H6" i="11"/>
  <c r="H6" i="10" s="1"/>
  <c r="G6" i="11"/>
  <c r="F10" i="11"/>
  <c r="F6" i="10" s="1"/>
  <c r="F13" i="11"/>
  <c r="I12" i="12" s="1"/>
  <c r="B1" i="15"/>
  <c r="D1" i="15"/>
  <c r="F1" i="15"/>
  <c r="H1" i="15"/>
  <c r="J1" i="15"/>
  <c r="L1" i="15"/>
  <c r="N1" i="15"/>
  <c r="P1" i="15"/>
  <c r="R1" i="15"/>
  <c r="T1" i="15"/>
  <c r="V1" i="15"/>
  <c r="X1" i="15"/>
  <c r="Z1" i="15"/>
  <c r="AB1" i="15"/>
  <c r="AD1" i="15"/>
  <c r="AF1" i="15"/>
  <c r="AH1" i="15"/>
  <c r="AJ1" i="15"/>
  <c r="AL1" i="15"/>
  <c r="AN1" i="15"/>
  <c r="AP1" i="15"/>
  <c r="AR1" i="15"/>
  <c r="AT1" i="15"/>
  <c r="AV1" i="15"/>
  <c r="AX1" i="15"/>
  <c r="AZ1" i="15"/>
  <c r="BB1" i="15"/>
  <c r="BD1" i="15"/>
  <c r="BF1" i="15"/>
  <c r="BH1" i="15"/>
  <c r="BJ1" i="15"/>
  <c r="BL1" i="15"/>
  <c r="B2" i="15"/>
  <c r="D2" i="15"/>
  <c r="F2" i="15"/>
  <c r="H2" i="15"/>
  <c r="J2" i="15"/>
  <c r="L2" i="15"/>
  <c r="N2" i="15"/>
  <c r="P2" i="15"/>
  <c r="R2" i="15"/>
  <c r="T2" i="15"/>
  <c r="V2" i="15"/>
  <c r="X2" i="15"/>
  <c r="Z2" i="15"/>
  <c r="AB2" i="15"/>
  <c r="AD2" i="15"/>
  <c r="AF2" i="15"/>
  <c r="AH2" i="15"/>
  <c r="AJ2" i="15"/>
  <c r="AL2" i="15"/>
  <c r="AN2" i="15"/>
  <c r="AP2" i="15"/>
  <c r="AR2" i="15"/>
  <c r="AT2" i="15"/>
  <c r="AV2" i="15"/>
  <c r="AX2" i="15"/>
  <c r="AZ2" i="15"/>
  <c r="BB2" i="15"/>
  <c r="BD2" i="15"/>
  <c r="BF2" i="15"/>
  <c r="BH2" i="15"/>
  <c r="BJ2" i="15"/>
  <c r="BL2" i="15"/>
  <c r="B3" i="15"/>
  <c r="D3" i="15"/>
  <c r="F3" i="15"/>
  <c r="H3" i="15"/>
  <c r="J3" i="15"/>
  <c r="L3" i="15"/>
  <c r="N3" i="15"/>
  <c r="P3" i="15"/>
  <c r="R3" i="15"/>
  <c r="T3" i="15"/>
  <c r="V3" i="15"/>
  <c r="X3" i="15"/>
  <c r="Z3" i="15"/>
  <c r="AB3" i="15"/>
  <c r="AD3" i="15"/>
  <c r="AF3" i="15"/>
  <c r="AH3" i="15"/>
  <c r="AJ3" i="15"/>
  <c r="AL3" i="15"/>
  <c r="AN3" i="15"/>
  <c r="AP3" i="15"/>
  <c r="AR3" i="15"/>
  <c r="AT3" i="15"/>
  <c r="AV3" i="15"/>
  <c r="AX3" i="15"/>
  <c r="AZ3" i="15"/>
  <c r="BB3" i="15"/>
  <c r="BD3" i="15"/>
  <c r="BF3" i="15"/>
  <c r="BH3" i="15"/>
  <c r="BJ3" i="15"/>
  <c r="BL3" i="15"/>
  <c r="B4" i="15"/>
  <c r="D4" i="15"/>
  <c r="F4" i="15"/>
  <c r="H4" i="15"/>
  <c r="J4" i="15"/>
  <c r="L4" i="15"/>
  <c r="N4" i="15"/>
  <c r="P4" i="15"/>
  <c r="R4" i="15"/>
  <c r="T4" i="15"/>
  <c r="V4" i="15"/>
  <c r="X4" i="15"/>
  <c r="Z4" i="15"/>
  <c r="AB4" i="15"/>
  <c r="AD4" i="15"/>
  <c r="AF4" i="15"/>
  <c r="AH4" i="15"/>
  <c r="AJ4" i="15"/>
  <c r="AL4" i="15"/>
  <c r="AN4" i="15"/>
  <c r="AP4" i="15"/>
  <c r="AR4" i="15"/>
  <c r="AT4" i="15"/>
  <c r="B5" i="15"/>
  <c r="D5" i="15"/>
  <c r="F5" i="15"/>
  <c r="H5" i="15"/>
  <c r="J5" i="15"/>
  <c r="L5" i="15"/>
  <c r="N5" i="15"/>
  <c r="P5" i="15"/>
  <c r="R5" i="15"/>
  <c r="T5" i="15"/>
  <c r="Z5" i="15"/>
  <c r="AD5" i="15"/>
  <c r="B6" i="15"/>
  <c r="D6" i="15"/>
  <c r="F6" i="15"/>
  <c r="P6" i="15"/>
  <c r="R6" i="15"/>
  <c r="T6" i="15"/>
  <c r="V6" i="15"/>
  <c r="AB6" i="15"/>
  <c r="AD6" i="15"/>
  <c r="AF6" i="15"/>
  <c r="AN6" i="15"/>
  <c r="AP6" i="15"/>
  <c r="AZ6" i="15"/>
  <c r="L7" i="15"/>
  <c r="N7" i="15"/>
  <c r="AJ7" i="15"/>
  <c r="AL7" i="15"/>
  <c r="BH7" i="15"/>
  <c r="T8" i="15"/>
  <c r="V8" i="15"/>
  <c r="X8" i="15"/>
  <c r="Z8" i="15"/>
  <c r="AB8" i="15"/>
  <c r="AD8" i="15"/>
  <c r="AF8" i="15"/>
  <c r="AH8" i="15"/>
  <c r="AJ8" i="15"/>
  <c r="AL8" i="15"/>
  <c r="AN8" i="15"/>
  <c r="AP8" i="15"/>
  <c r="AR8" i="15"/>
  <c r="AT8" i="15"/>
  <c r="AV8" i="15"/>
  <c r="AX8" i="15"/>
  <c r="AZ8" i="15"/>
  <c r="BB8" i="15"/>
  <c r="P9" i="15"/>
  <c r="R9" i="15"/>
  <c r="T9" i="15"/>
  <c r="V9" i="15"/>
  <c r="X9" i="15"/>
  <c r="Z9" i="15"/>
  <c r="AB9" i="15"/>
  <c r="AD9" i="15"/>
  <c r="AF9" i="15"/>
  <c r="AH9" i="15"/>
  <c r="AJ9" i="15"/>
  <c r="AL9" i="15"/>
  <c r="AN9" i="15"/>
  <c r="AP9" i="15"/>
  <c r="AR9" i="15"/>
  <c r="AT9" i="15"/>
  <c r="AZ9" i="15"/>
  <c r="BB9" i="15"/>
  <c r="BD9" i="15"/>
  <c r="BF9" i="15"/>
  <c r="BL9" i="15"/>
  <c r="B10" i="15"/>
  <c r="D10" i="15"/>
  <c r="F10" i="15"/>
  <c r="L10" i="15"/>
  <c r="N10" i="15"/>
  <c r="P10" i="15"/>
  <c r="R10" i="15"/>
  <c r="X10" i="15"/>
  <c r="Z10" i="15"/>
  <c r="AB10" i="15"/>
  <c r="AD10" i="15"/>
  <c r="AF10" i="15"/>
  <c r="AH10" i="15"/>
  <c r="AJ10" i="15"/>
  <c r="AL10" i="15"/>
  <c r="AN10" i="15"/>
  <c r="AP10" i="15"/>
  <c r="AR10" i="15"/>
  <c r="AT10" i="15"/>
  <c r="AV10" i="15"/>
  <c r="AX10" i="15"/>
  <c r="AZ10" i="15"/>
  <c r="BB10" i="15"/>
  <c r="BD10" i="15"/>
  <c r="BF10" i="15"/>
  <c r="BH10" i="15"/>
  <c r="BJ10" i="15"/>
  <c r="BL10" i="15"/>
  <c r="B11" i="15"/>
  <c r="D11" i="15"/>
  <c r="F11" i="15"/>
  <c r="BB6" i="15"/>
  <c r="BJ7" i="15"/>
  <c r="BD6" i="15"/>
  <c r="P7" i="15"/>
  <c r="AR6" i="15"/>
  <c r="D9" i="15"/>
  <c r="H6" i="15"/>
  <c r="AN7" i="15"/>
  <c r="BD8" i="15"/>
  <c r="X6" i="15"/>
  <c r="BL7" i="15"/>
  <c r="AH6" i="15"/>
  <c r="BF6" i="15"/>
  <c r="BH6" i="15"/>
  <c r="AJ6" i="15"/>
  <c r="Z6" i="15"/>
  <c r="AT6" i="15"/>
  <c r="BF8" i="15"/>
  <c r="J6" i="15"/>
  <c r="F9" i="15"/>
  <c r="B8" i="15"/>
  <c r="R7" i="15"/>
  <c r="AP7" i="15"/>
  <c r="D8" i="15"/>
  <c r="H9" i="15"/>
  <c r="AL6" i="15"/>
  <c r="T7" i="15"/>
  <c r="BH8" i="15"/>
  <c r="AR7" i="15"/>
  <c r="L6" i="15"/>
  <c r="AV6" i="15"/>
  <c r="BJ6" i="15"/>
  <c r="BJ8" i="15"/>
  <c r="V7" i="15"/>
  <c r="F8" i="15"/>
  <c r="AX6" i="15"/>
  <c r="BL6" i="15"/>
  <c r="N6" i="15"/>
  <c r="AT7" i="15"/>
  <c r="J9" i="15"/>
  <c r="AV7" i="15"/>
  <c r="BL8" i="15"/>
  <c r="B7" i="15"/>
  <c r="H8" i="15"/>
  <c r="L9" i="15"/>
  <c r="X7" i="15"/>
  <c r="J8" i="15"/>
  <c r="Z7" i="15"/>
  <c r="B9" i="15"/>
  <c r="N9" i="15"/>
  <c r="D7" i="15"/>
  <c r="AX7" i="15"/>
  <c r="F7" i="15"/>
  <c r="L8" i="15"/>
  <c r="J10" i="15"/>
  <c r="AB7" i="15"/>
  <c r="H10" i="15"/>
  <c r="AZ7" i="15"/>
  <c r="N8" i="15"/>
  <c r="BB7" i="15"/>
  <c r="T10" i="15"/>
  <c r="BJ9" i="15"/>
  <c r="AV9" i="15"/>
  <c r="AX9" i="15"/>
  <c r="AD7" i="15"/>
  <c r="H7" i="15"/>
  <c r="BH9" i="15"/>
  <c r="V10" i="15"/>
  <c r="AF7" i="15"/>
  <c r="BD7" i="15"/>
  <c r="P8" i="15"/>
  <c r="J7" i="15"/>
  <c r="R8" i="15"/>
  <c r="BF7" i="15"/>
  <c r="AH7" i="15"/>
  <c r="F7" i="12"/>
  <c r="H7" i="12"/>
  <c r="A1" i="12"/>
  <c r="X5" i="15" s="1"/>
  <c r="A2" i="12"/>
  <c r="A3" i="12"/>
  <c r="A4" i="12"/>
  <c r="A5" i="12"/>
  <c r="A8" i="12"/>
  <c r="A11" i="12"/>
  <c r="A13" i="12"/>
  <c r="A14" i="12"/>
  <c r="B14" i="12"/>
  <c r="N14" i="12" s="1"/>
  <c r="A15" i="12"/>
  <c r="B15" i="12"/>
  <c r="N15" i="12" s="1"/>
  <c r="C15" i="12"/>
  <c r="A16" i="12"/>
  <c r="A17" i="12"/>
  <c r="A18" i="12"/>
  <c r="B18" i="12"/>
  <c r="B20" i="12" s="1"/>
  <c r="N20" i="12" s="1"/>
  <c r="C18" i="12"/>
  <c r="C20" i="12" s="1"/>
  <c r="A19" i="12"/>
  <c r="B19" i="12"/>
  <c r="N19" i="12" s="1"/>
  <c r="A20" i="12"/>
  <c r="A21" i="12"/>
  <c r="A22" i="12"/>
  <c r="B24" i="12"/>
  <c r="C24" i="12" s="1"/>
  <c r="D24" i="12" s="1"/>
  <c r="E24" i="12" s="1"/>
  <c r="F24" i="12" s="1"/>
  <c r="G24" i="12" s="1"/>
  <c r="H24" i="12" s="1"/>
  <c r="A25" i="12"/>
  <c r="A27" i="12"/>
  <c r="B27" i="12"/>
  <c r="A28" i="12"/>
  <c r="B28" i="12"/>
  <c r="A29" i="12"/>
  <c r="B30" i="12"/>
  <c r="C30" i="12"/>
  <c r="D30" i="12"/>
  <c r="A31" i="12"/>
  <c r="A32" i="12"/>
  <c r="B32" i="12"/>
  <c r="D32" i="12" s="1"/>
  <c r="C32" i="12"/>
  <c r="C34" i="12" s="1"/>
  <c r="C39" i="12" s="1"/>
  <c r="A33" i="12"/>
  <c r="B33" i="12"/>
  <c r="D33" i="12" s="1"/>
  <c r="C33" i="12"/>
  <c r="A34" i="12"/>
  <c r="A35" i="12"/>
  <c r="A36" i="12"/>
  <c r="B36" i="12"/>
  <c r="D36" i="12" s="1"/>
  <c r="C36" i="12"/>
  <c r="C38" i="12" s="1"/>
  <c r="A37" i="12"/>
  <c r="B37" i="12"/>
  <c r="D37" i="12" s="1"/>
  <c r="C37" i="12"/>
  <c r="A38" i="12"/>
  <c r="A39" i="12"/>
  <c r="A40" i="12"/>
  <c r="B41" i="12"/>
  <c r="C41" i="12"/>
  <c r="D41" i="12"/>
  <c r="A42" i="12"/>
  <c r="A43" i="12"/>
  <c r="A44" i="12"/>
  <c r="A45" i="12"/>
  <c r="B45" i="12"/>
  <c r="C45" i="12"/>
  <c r="D45" i="12"/>
  <c r="A46" i="12"/>
  <c r="A47" i="12"/>
  <c r="A48" i="12"/>
  <c r="A49" i="12"/>
  <c r="B49" i="12"/>
  <c r="C49" i="12"/>
  <c r="D49" i="12"/>
  <c r="A50" i="12"/>
  <c r="B50" i="12"/>
  <c r="C50" i="12"/>
  <c r="D50" i="12"/>
  <c r="A51" i="12"/>
  <c r="B52" i="12"/>
  <c r="C52" i="12"/>
  <c r="D52" i="12"/>
  <c r="A53" i="12"/>
  <c r="A54" i="12"/>
  <c r="B54" i="12"/>
  <c r="D54" i="12" s="1"/>
  <c r="C54" i="12"/>
  <c r="C56" i="12" s="1"/>
  <c r="C61" i="12" s="1"/>
  <c r="A55" i="12"/>
  <c r="B55" i="12"/>
  <c r="D55" i="12" s="1"/>
  <c r="C55" i="12"/>
  <c r="A56" i="12"/>
  <c r="A57" i="12"/>
  <c r="A58" i="12"/>
  <c r="B58" i="12"/>
  <c r="D58" i="12" s="1"/>
  <c r="C58" i="12"/>
  <c r="C60" i="12" s="1"/>
  <c r="A59" i="12"/>
  <c r="B59" i="12"/>
  <c r="D59" i="12" s="1"/>
  <c r="C59" i="12"/>
  <c r="A60" i="12"/>
  <c r="A61" i="12"/>
  <c r="A62" i="12"/>
  <c r="A64" i="12"/>
  <c r="B64" i="12"/>
  <c r="A65" i="12"/>
  <c r="B65" i="12"/>
  <c r="A66" i="12"/>
  <c r="B67" i="12"/>
  <c r="C67" i="12"/>
  <c r="D67" i="12"/>
  <c r="A68" i="12"/>
  <c r="A69" i="12"/>
  <c r="A70" i="12"/>
  <c r="A71" i="12"/>
  <c r="A72" i="12"/>
  <c r="A73" i="12"/>
  <c r="A74" i="12"/>
  <c r="A75" i="12"/>
  <c r="A76" i="12"/>
  <c r="A77" i="12"/>
  <c r="A79" i="12"/>
  <c r="A80" i="12"/>
  <c r="A81" i="12"/>
  <c r="A82" i="12"/>
  <c r="A83" i="12"/>
  <c r="A84" i="12"/>
  <c r="A85" i="12"/>
  <c r="A86" i="12"/>
  <c r="A87" i="12"/>
  <c r="A88" i="12"/>
  <c r="A89" i="12"/>
  <c r="A90" i="12"/>
  <c r="A91" i="12"/>
  <c r="A92" i="12"/>
  <c r="A93" i="12"/>
  <c r="A94" i="12"/>
  <c r="A95" i="12"/>
  <c r="A96" i="12"/>
  <c r="A97" i="12"/>
  <c r="A98" i="12"/>
  <c r="A99" i="12"/>
  <c r="A100" i="12"/>
  <c r="A101" i="12"/>
  <c r="A102" i="12"/>
  <c r="A103" i="12"/>
  <c r="A104" i="12"/>
  <c r="A105" i="12"/>
  <c r="A106" i="12"/>
  <c r="A107" i="12"/>
  <c r="A108" i="12"/>
  <c r="A109" i="12"/>
  <c r="B110" i="12"/>
  <c r="C110" i="12"/>
  <c r="A111" i="12"/>
  <c r="A112" i="12"/>
  <c r="A113" i="12"/>
  <c r="A114" i="12"/>
  <c r="A115" i="12"/>
  <c r="A116" i="12"/>
  <c r="B7" i="12"/>
  <c r="C14" i="12"/>
  <c r="C16" i="12" s="1"/>
  <c r="C21" i="12" s="1"/>
  <c r="C19" i="12"/>
  <c r="B56" i="12"/>
  <c r="B61" i="12" s="1"/>
  <c r="D61" i="12" s="1"/>
  <c r="D14" i="12"/>
  <c r="D16" i="12" s="1"/>
  <c r="D21" i="12" s="1"/>
  <c r="C43" i="12"/>
  <c r="C44" i="12"/>
  <c r="D15" i="12"/>
  <c r="B47" i="12"/>
  <c r="D47" i="12" s="1"/>
  <c r="C47" i="12"/>
  <c r="B48" i="12"/>
  <c r="D48" i="12" s="1"/>
  <c r="D18" i="12"/>
  <c r="D20" i="12" s="1"/>
  <c r="C48" i="12"/>
  <c r="D19" i="12"/>
  <c r="E14" i="12"/>
  <c r="E16" i="12" s="1"/>
  <c r="E21" i="12" s="1"/>
  <c r="F14" i="12"/>
  <c r="F16" i="12" s="1"/>
  <c r="F21" i="12" s="1"/>
  <c r="B44" i="12"/>
  <c r="D44" i="12" s="1"/>
  <c r="E19" i="12"/>
  <c r="E15" i="12"/>
  <c r="E18" i="12"/>
  <c r="E20" i="12"/>
  <c r="B43" i="12"/>
  <c r="D43" i="12" s="1"/>
  <c r="F19" i="12"/>
  <c r="F15" i="12"/>
  <c r="F18" i="12"/>
  <c r="F20" i="12"/>
  <c r="G14" i="12"/>
  <c r="G15" i="12"/>
  <c r="G19" i="12"/>
  <c r="G16" i="12"/>
  <c r="G21" i="12" s="1"/>
  <c r="H14" i="12"/>
  <c r="G18" i="12"/>
  <c r="G20" i="12"/>
  <c r="H18" i="12"/>
  <c r="I14" i="12"/>
  <c r="I16" i="12" s="1"/>
  <c r="I21" i="12" s="1"/>
  <c r="H19" i="12"/>
  <c r="H15" i="12"/>
  <c r="H16" i="12"/>
  <c r="I19" i="12"/>
  <c r="I15" i="12"/>
  <c r="H20" i="12"/>
  <c r="H21" i="12"/>
  <c r="J14" i="12"/>
  <c r="J16" i="12" s="1"/>
  <c r="J21" i="12" s="1"/>
  <c r="I18" i="12"/>
  <c r="I20" i="12"/>
  <c r="K14" i="12"/>
  <c r="J19" i="12"/>
  <c r="C115" i="12"/>
  <c r="J15" i="12"/>
  <c r="B115" i="12"/>
  <c r="J18" i="12"/>
  <c r="J20" i="12"/>
  <c r="B95" i="12"/>
  <c r="B13" i="14" s="1"/>
  <c r="F95" i="12"/>
  <c r="B17" i="14" s="1"/>
  <c r="D95" i="12"/>
  <c r="B15" i="14" s="1"/>
  <c r="G95" i="12"/>
  <c r="B18" i="14" s="1"/>
  <c r="C95" i="12"/>
  <c r="B14" i="14" s="1"/>
  <c r="E95" i="12"/>
  <c r="B16" i="14" s="1"/>
  <c r="K19" i="12"/>
  <c r="K18" i="12"/>
  <c r="K20" i="12" s="1"/>
  <c r="B116" i="12"/>
  <c r="C113" i="12"/>
  <c r="B112" i="12"/>
  <c r="C112" i="12"/>
  <c r="E85" i="12"/>
  <c r="A16" i="14" s="1"/>
  <c r="C85" i="12"/>
  <c r="A14" i="14" s="1"/>
  <c r="G85" i="12"/>
  <c r="A18" i="14" s="1"/>
  <c r="B85" i="12"/>
  <c r="D85" i="12"/>
  <c r="A15" i="14" s="1"/>
  <c r="F85" i="12"/>
  <c r="A17" i="14" s="1"/>
  <c r="K15" i="12"/>
  <c r="K16" i="12"/>
  <c r="K21" i="12" s="1"/>
  <c r="L14" i="12"/>
  <c r="B113" i="12"/>
  <c r="C116" i="12"/>
  <c r="E86" i="12"/>
  <c r="A22" i="14" s="1"/>
  <c r="C86" i="12"/>
  <c r="A20" i="14" s="1"/>
  <c r="G86" i="12"/>
  <c r="A24" i="14" s="1"/>
  <c r="B86" i="12"/>
  <c r="A19" i="14" s="1"/>
  <c r="D86" i="12"/>
  <c r="A21" i="14" s="1"/>
  <c r="F86" i="12"/>
  <c r="A23" i="14" s="1"/>
  <c r="L15" i="12"/>
  <c r="L16" i="12"/>
  <c r="L21" i="12" s="1"/>
  <c r="B96" i="12"/>
  <c r="F96" i="12"/>
  <c r="B23" i="14" s="1"/>
  <c r="D96" i="12"/>
  <c r="B21" i="14" s="1"/>
  <c r="G96" i="12"/>
  <c r="B24" i="14" s="1"/>
  <c r="C96" i="12"/>
  <c r="B20" i="14" s="1"/>
  <c r="E96" i="12"/>
  <c r="B22" i="14" s="1"/>
  <c r="C92" i="12"/>
  <c r="B8" i="14" s="1"/>
  <c r="G92" i="12"/>
  <c r="B12" i="14" s="1"/>
  <c r="E92" i="12"/>
  <c r="B10" i="14" s="1"/>
  <c r="D92" i="12"/>
  <c r="B9" i="14" s="1"/>
  <c r="F92" i="12"/>
  <c r="B11" i="14" s="1"/>
  <c r="B92" i="12"/>
  <c r="B7" i="14" s="1"/>
  <c r="L18" i="12"/>
  <c r="L20" i="12" s="1"/>
  <c r="B82" i="12"/>
  <c r="A7" i="14" s="1"/>
  <c r="F82" i="12"/>
  <c r="A11" i="14" s="1"/>
  <c r="D82" i="12"/>
  <c r="A9" i="14" s="1"/>
  <c r="E82" i="12"/>
  <c r="E102" i="12" s="1"/>
  <c r="G82" i="12"/>
  <c r="A12" i="14" s="1"/>
  <c r="C82" i="12"/>
  <c r="C102" i="12" s="1"/>
  <c r="C91" i="12"/>
  <c r="B2" i="14" s="1"/>
  <c r="G91" i="12"/>
  <c r="B6" i="14" s="1"/>
  <c r="E91" i="12"/>
  <c r="B4" i="14" s="1"/>
  <c r="F91" i="12"/>
  <c r="B5" i="14" s="1"/>
  <c r="B91" i="12"/>
  <c r="B1" i="14" s="1"/>
  <c r="D91" i="12"/>
  <c r="B3" i="14" s="1"/>
  <c r="B81" i="12"/>
  <c r="A1" i="14" s="1"/>
  <c r="AB5" i="15" s="1"/>
  <c r="F81" i="12"/>
  <c r="A5" i="14" s="1"/>
  <c r="D81" i="12"/>
  <c r="A3" i="14" s="1"/>
  <c r="E81" i="12"/>
  <c r="A4" i="14" s="1"/>
  <c r="G81" i="12"/>
  <c r="A6" i="14" s="1"/>
  <c r="C81" i="12"/>
  <c r="A2" i="14" s="1"/>
  <c r="L19" i="12"/>
  <c r="M14" i="12"/>
  <c r="M19" i="12"/>
  <c r="M18" i="12"/>
  <c r="M20" i="12" s="1"/>
  <c r="M15" i="12"/>
  <c r="B73" i="12"/>
  <c r="B75" i="12" s="1"/>
  <c r="C73" i="12"/>
  <c r="C75" i="12" s="1"/>
  <c r="M16" i="12"/>
  <c r="M21" i="12" s="1"/>
  <c r="B74" i="12"/>
  <c r="D74" i="12" s="1"/>
  <c r="C69" i="12"/>
  <c r="C71" i="12" s="1"/>
  <c r="C76" i="12" s="1"/>
  <c r="B70" i="12"/>
  <c r="D70" i="12" s="1"/>
  <c r="C74" i="12"/>
  <c r="B69" i="12"/>
  <c r="B71" i="12" s="1"/>
  <c r="B76" i="12" s="1"/>
  <c r="C70" i="12"/>
  <c r="D7" i="12"/>
  <c r="D73" i="12"/>
  <c r="D75" i="12" s="1"/>
  <c r="F93" i="12"/>
  <c r="A3" i="16"/>
  <c r="E10" i="12" l="1"/>
  <c r="D69" i="12"/>
  <c r="D71" i="12" s="1"/>
  <c r="D76" i="12" s="1"/>
  <c r="F10" i="12"/>
  <c r="E7" i="12"/>
  <c r="E83" i="12"/>
  <c r="G7" i="12"/>
  <c r="I10" i="12"/>
  <c r="B10" i="12"/>
  <c r="C78" i="12"/>
  <c r="G101" i="12"/>
  <c r="H78" i="12"/>
  <c r="F9" i="11"/>
  <c r="E6" i="10" s="1"/>
  <c r="H23" i="12"/>
  <c r="I6" i="12"/>
  <c r="C7" i="12"/>
  <c r="F12" i="11"/>
  <c r="H6" i="12" s="1"/>
  <c r="D12" i="12"/>
  <c r="D6" i="12"/>
  <c r="C87" i="12"/>
  <c r="F102" i="12"/>
  <c r="B38" i="12"/>
  <c r="D38" i="12" s="1"/>
  <c r="C23" i="12"/>
  <c r="F97" i="12"/>
  <c r="F98" i="12" s="1"/>
  <c r="D87" i="12"/>
  <c r="B83" i="12"/>
  <c r="D56" i="12"/>
  <c r="H18" i="11"/>
  <c r="J9" i="12" s="1"/>
  <c r="F15" i="11"/>
  <c r="K12" i="12" s="1"/>
  <c r="C9" i="12"/>
  <c r="C106" i="12"/>
  <c r="G83" i="12"/>
  <c r="F106" i="12"/>
  <c r="G18" i="11"/>
  <c r="F6" i="12"/>
  <c r="D105" i="12"/>
  <c r="H91" i="12"/>
  <c r="C101" i="12"/>
  <c r="B60" i="12"/>
  <c r="D60" i="12" s="1"/>
  <c r="M12" i="12"/>
  <c r="G9" i="12"/>
  <c r="G23" i="12"/>
  <c r="G78" i="12"/>
  <c r="G12" i="12"/>
  <c r="D83" i="12"/>
  <c r="G87" i="12"/>
  <c r="D102" i="12"/>
  <c r="D101" i="12"/>
  <c r="C93" i="12"/>
  <c r="F83" i="12"/>
  <c r="B34" i="12"/>
  <c r="B93" i="12"/>
  <c r="E97" i="12"/>
  <c r="F87" i="12"/>
  <c r="F107" i="12" s="1"/>
  <c r="G93" i="12"/>
  <c r="F101" i="12"/>
  <c r="G6" i="12"/>
  <c r="A8" i="14"/>
  <c r="D97" i="12"/>
  <c r="F78" i="12"/>
  <c r="B16" i="12"/>
  <c r="F12" i="12"/>
  <c r="H9" i="12"/>
  <c r="N12" i="12"/>
  <c r="C105" i="12"/>
  <c r="F105" i="12"/>
  <c r="G106" i="12"/>
  <c r="D106" i="12"/>
  <c r="C83" i="12"/>
  <c r="B101" i="12"/>
  <c r="G102" i="12"/>
  <c r="B102" i="12"/>
  <c r="E105" i="12"/>
  <c r="H96" i="12"/>
  <c r="B87" i="12"/>
  <c r="G10" i="12"/>
  <c r="D6" i="10"/>
  <c r="E101" i="12"/>
  <c r="H92" i="12"/>
  <c r="H81" i="12"/>
  <c r="G97" i="12"/>
  <c r="B6" i="12"/>
  <c r="C6" i="12"/>
  <c r="B106" i="12"/>
  <c r="H95" i="12"/>
  <c r="G105" i="12"/>
  <c r="F9" i="12"/>
  <c r="N18" i="12"/>
  <c r="B19" i="14"/>
  <c r="F14" i="11"/>
  <c r="B6" i="10"/>
  <c r="H85" i="12"/>
  <c r="D93" i="12"/>
  <c r="H86" i="12"/>
  <c r="L12" i="12"/>
  <c r="B105" i="12"/>
  <c r="E106" i="12"/>
  <c r="A10" i="14"/>
  <c r="A13" i="14"/>
  <c r="C6" i="10"/>
  <c r="H82" i="12"/>
  <c r="E93" i="12"/>
  <c r="B97" i="12"/>
  <c r="C97" i="12"/>
  <c r="C107" i="12" s="1"/>
  <c r="E87" i="12"/>
  <c r="E6" i="12" l="1"/>
  <c r="E12" i="12"/>
  <c r="G88" i="12"/>
  <c r="H12" i="12"/>
  <c r="B9" i="12"/>
  <c r="B78" i="12"/>
  <c r="D88" i="12"/>
  <c r="B23" i="12"/>
  <c r="G103" i="12"/>
  <c r="B107" i="12"/>
  <c r="C98" i="12"/>
  <c r="B88" i="12"/>
  <c r="H106" i="12"/>
  <c r="B103" i="12"/>
  <c r="E23" i="12"/>
  <c r="E98" i="12"/>
  <c r="E78" i="12"/>
  <c r="D107" i="12"/>
  <c r="E9" i="12"/>
  <c r="H101" i="12"/>
  <c r="H83" i="12"/>
  <c r="C88" i="12"/>
  <c r="D34" i="12"/>
  <c r="B39" i="12"/>
  <c r="D39" i="12" s="1"/>
  <c r="B21" i="12"/>
  <c r="N21" i="12" s="1"/>
  <c r="N16" i="12"/>
  <c r="F88" i="12"/>
  <c r="F103" i="12"/>
  <c r="H102" i="12"/>
  <c r="H105" i="12"/>
  <c r="C103" i="12"/>
  <c r="H93" i="12"/>
  <c r="E88" i="12"/>
  <c r="E107" i="12"/>
  <c r="E103" i="12"/>
  <c r="G98" i="12"/>
  <c r="G107" i="12"/>
  <c r="D78" i="12"/>
  <c r="D23" i="12"/>
  <c r="D9" i="12"/>
  <c r="J12" i="12"/>
  <c r="D98" i="12"/>
  <c r="D103" i="12"/>
  <c r="H97" i="12"/>
  <c r="B98" i="12"/>
  <c r="H87" i="12"/>
  <c r="C108" i="12" l="1"/>
  <c r="C99" i="12"/>
  <c r="H103" i="12"/>
  <c r="H107" i="12"/>
  <c r="F99" i="12"/>
  <c r="F108" i="12"/>
  <c r="H98" i="12"/>
  <c r="H88" i="12"/>
  <c r="B108" i="12"/>
  <c r="G99" i="12"/>
  <c r="G108" i="12"/>
  <c r="D99" i="12"/>
  <c r="D108" i="12"/>
  <c r="E108" i="12"/>
  <c r="E99" i="12"/>
  <c r="B99" i="12"/>
  <c r="H99" i="12" l="1"/>
  <c r="H108" i="12"/>
</calcChain>
</file>

<file path=xl/comments1.xml><?xml version="1.0" encoding="utf-8"?>
<comments xmlns="http://schemas.openxmlformats.org/spreadsheetml/2006/main">
  <authors>
    <author>ModelSheet</author>
  </authors>
  <commentList>
    <comment ref="A5" authorId="0" shapeId="0">
      <text>
        <r>
          <rPr>
            <b/>
            <sz val="8"/>
            <rFont val="Arial"/>
            <family val="2"/>
          </rPr>
          <t>Starting dates of each time period in the history
time range
(variable Time_Dates_History)</t>
        </r>
      </text>
    </comment>
    <comment ref="A8" authorId="0" shapeId="0">
      <text>
        <r>
          <rPr>
            <b/>
            <sz val="8"/>
            <rFont val="Arial"/>
            <family val="2"/>
          </rPr>
          <t>Starting dates of each time period in the budget
time range
(variable Time_Dates_Budget)</t>
        </r>
      </text>
    </comment>
    <comment ref="A11" authorId="0" shapeId="0">
      <text>
        <r>
          <rPr>
            <b/>
            <sz val="8"/>
            <rFont val="Arial"/>
            <family val="2"/>
          </rPr>
          <t>For each expense account, the history and budget
of the fixed portion of expenses.
(variable Expense_Fixed_Time)</t>
        </r>
      </text>
    </comment>
    <comment ref="A22" authorId="0" shapeId="0">
      <text>
        <r>
          <rPr>
            <b/>
            <sz val="8"/>
            <rFont val="Arial"/>
            <family val="2"/>
          </rPr>
          <t>Time in the budget time range, expressed in years
(variable Time_Budget)</t>
        </r>
      </text>
    </comment>
    <comment ref="A25" authorId="0" shapeId="0">
      <text>
        <r>
          <rPr>
            <b/>
            <sz val="8"/>
            <rFont val="Arial"/>
            <family val="2"/>
          </rPr>
          <t>The rate of growth of activity level per time
period during the budget time range
(variable Activity_Budget_Growth_pct_Period)</t>
        </r>
      </text>
    </comment>
    <comment ref="A29" authorId="0" shapeId="0">
      <text>
        <r>
          <rPr>
            <b/>
            <sz val="8"/>
            <rFont val="Arial"/>
            <family val="2"/>
          </rPr>
          <t>Weights for splitting historical expense over
drivers of an expense account, unnormalized
(variable ExpVar_Driver_Wgts_In)</t>
        </r>
      </text>
    </comment>
    <comment ref="A40" authorId="0" shapeId="0">
      <text>
        <r>
          <rPr>
            <b/>
            <sz val="8"/>
            <rFont val="Arial"/>
            <family val="2"/>
          </rPr>
          <t>Weights for splitting historical expense over
drivers of an expense account, normalized
(variable ExpVar_Driver_Wgts_Normed)</t>
        </r>
      </text>
    </comment>
    <comment ref="A51" authorId="0" shapeId="0">
      <text>
        <r>
          <rPr>
            <b/>
            <sz val="8"/>
            <rFont val="Arial"/>
            <family val="2"/>
          </rPr>
          <t>This variable counts the number of activity
drivers that drive each expense account. When
computing the historical cost coefficient, this
variable is used to divide the historical expense
in each account evenly among the drivers of that
account.
(variable ExpVar_Drivers_Count)</t>
        </r>
      </text>
    </comment>
    <comment ref="A62" authorId="0" shapeId="0">
      <text>
        <r>
          <rPr>
            <b/>
            <sz val="8"/>
            <rFont val="Arial"/>
            <family val="2"/>
          </rPr>
          <t>This variable stores the display names of the
items in dimension 'Activity Drivers'. This
variable is used internally and can be ignored by
the user.</t>
        </r>
      </text>
    </comment>
    <comment ref="A66" authorId="0" shapeId="0">
      <text>
        <r>
          <rPr>
            <b/>
            <sz val="8"/>
            <rFont val="Arial"/>
            <family val="2"/>
          </rPr>
          <t>Budgeted variable expenses, segmented by activity,
by expense type, and by time period
(variable ExpVar_Budget_Activities)</t>
        </r>
      </text>
    </comment>
    <comment ref="A77" authorId="0" shapeId="0">
      <text>
        <r>
          <rPr>
            <b/>
            <sz val="8"/>
            <rFont val="Arial"/>
            <family val="2"/>
          </rPr>
          <t>Budgeted variable expenses, segmented by expense
account, by activity driver, and by time period
(variable ExpVar_Budget_Drivers_Time)</t>
        </r>
      </text>
    </comment>
    <comment ref="A109" authorId="0" shapeId="0">
      <text>
        <r>
          <rPr>
            <b/>
            <sz val="8"/>
            <rFont val="Arial"/>
            <family val="2"/>
          </rPr>
          <t>For each expense account, the coefficient of each
relevant activity driver in the budget for
variable expense
(variable ExpVar_Driver_Coef_Num)</t>
        </r>
      </text>
    </comment>
  </commentList>
</comments>
</file>

<file path=xl/sharedStrings.xml><?xml version="1.0" encoding="utf-8"?>
<sst xmlns="http://schemas.openxmlformats.org/spreadsheetml/2006/main" count="384" uniqueCount="364">
  <si>
    <r>
      <t xml:space="preserve">1. </t>
    </r>
    <r>
      <rPr>
        <b/>
        <sz val="11"/>
        <rFont val="Arial"/>
        <family val="2"/>
      </rPr>
      <t>Administrative/clerical salaries</t>
    </r>
    <r>
      <rPr>
        <sz val="11"/>
        <rFont val="Arial"/>
        <family val="2"/>
      </rPr>
      <t xml:space="preserve"> are allowed as Direct Costs if all of these conditions are met:</t>
    </r>
  </si>
  <si>
    <r>
      <t xml:space="preserve">2. </t>
    </r>
    <r>
      <rPr>
        <b/>
        <sz val="11"/>
        <rFont val="Arial"/>
        <family val="2"/>
      </rPr>
      <t>Computers/computing devices</t>
    </r>
    <r>
      <rPr>
        <sz val="11"/>
        <rFont val="Arial"/>
        <family val="2"/>
      </rPr>
      <t xml:space="preserve"> can be charged and treated as Supplies, as long as the cost is less than $5,000 and essential and allocable to the project.</t>
    </r>
  </si>
  <si>
    <r>
      <t xml:space="preserve">3. Short term ‘employment’ </t>
    </r>
    <r>
      <rPr>
        <b/>
        <sz val="11"/>
        <rFont val="Arial"/>
        <family val="2"/>
      </rPr>
      <t>visa costs</t>
    </r>
    <r>
      <rPr>
        <sz val="11"/>
        <rFont val="Arial"/>
        <family val="2"/>
      </rPr>
      <t xml:space="preserve"> and related fees (H1-B, O-1, TN) are allowable direct costs if critical &amp; necessary for the project.</t>
    </r>
  </si>
  <si>
    <r>
      <t xml:space="preserve">4. </t>
    </r>
    <r>
      <rPr>
        <b/>
        <sz val="11"/>
        <rFont val="Arial"/>
        <family val="2"/>
      </rPr>
      <t>Publication and Printing costs</t>
    </r>
    <r>
      <rPr>
        <sz val="11"/>
        <rFont val="Arial"/>
        <family val="2"/>
      </rPr>
      <t xml:space="preserve"> are allowed to be charged/recorded up to 90 days past the end of the project term.</t>
    </r>
  </si>
  <si>
    <r>
      <t xml:space="preserve">5. </t>
    </r>
    <r>
      <rPr>
        <b/>
        <sz val="11"/>
        <rFont val="Arial"/>
        <family val="2"/>
      </rPr>
      <t>Voluntary cost sharing</t>
    </r>
    <r>
      <rPr>
        <sz val="11"/>
        <rFont val="Arial"/>
        <family val="2"/>
      </rPr>
      <t xml:space="preserve"> should not be proposed.</t>
    </r>
  </si>
  <si>
    <r>
      <rPr>
        <i/>
        <sz val="11"/>
        <rFont val="Arial"/>
        <family val="2"/>
      </rPr>
      <t>Note these budget changes</t>
    </r>
    <r>
      <rPr>
        <sz val="11"/>
        <rFont val="Arial"/>
        <family val="2"/>
      </rPr>
      <t xml:space="preserve"> for federal grant proposals (per the Federal Uniform Guidance released 12/2014):</t>
    </r>
  </si>
  <si>
    <t xml:space="preserve">  Other </t>
  </si>
  <si>
    <t xml:space="preserve">  Other</t>
  </si>
  <si>
    <t>Bibliography/References Cited</t>
  </si>
  <si>
    <t>Specific Aims</t>
  </si>
  <si>
    <t>Equipment</t>
  </si>
  <si>
    <t>Facilities &amp; Other Resources</t>
  </si>
  <si>
    <t>Letters of Support</t>
  </si>
  <si>
    <t>Project Narrative</t>
  </si>
  <si>
    <t>Human Subjects Protection/Inclusion</t>
  </si>
  <si>
    <t>Vertebrate Animals</t>
  </si>
  <si>
    <t>Abstract/Summary (30 lines max-NIH)</t>
  </si>
  <si>
    <t xml:space="preserve">Research Strategy </t>
  </si>
  <si>
    <t xml:space="preserve">Data Management Plan </t>
  </si>
  <si>
    <t xml:space="preserve">Postdoctoral Mentoring Plan </t>
  </si>
  <si>
    <t>Rec'd?</t>
  </si>
  <si>
    <t>Page limit</t>
  </si>
  <si>
    <t>Personnel</t>
  </si>
  <si>
    <t xml:space="preserve">   Name, Role on Project, % Effort</t>
  </si>
  <si>
    <t>Cover Letter</t>
  </si>
  <si>
    <t>"the who, what, when, where and how of your project"</t>
  </si>
  <si>
    <r>
      <t xml:space="preserve">Will more than 50% of the research be performed off campus?  </t>
    </r>
    <r>
      <rPr>
        <i/>
        <sz val="10"/>
        <rFont val="Arial"/>
        <family val="2"/>
      </rPr>
      <t>(including personnel FTE, use and/or rental of non-campus Facilities)</t>
    </r>
  </si>
  <si>
    <r>
      <t xml:space="preserve">Sponsor Deadline </t>
    </r>
    <r>
      <rPr>
        <i/>
        <sz val="10"/>
        <rFont val="Arial"/>
        <family val="2"/>
      </rPr>
      <t>(OSR deadline at least 5 business days prior)</t>
    </r>
  </si>
  <si>
    <t>Letters of Reference</t>
  </si>
  <si>
    <t>Administrative Component</t>
  </si>
  <si>
    <t>Technical Component</t>
  </si>
  <si>
    <t>Budget</t>
  </si>
  <si>
    <t>Cost Share Approval/Commitment</t>
  </si>
  <si>
    <t xml:space="preserve">Biosketch-Key Personnel </t>
  </si>
  <si>
    <t>Biosketch-PI</t>
  </si>
  <si>
    <t>Other</t>
  </si>
  <si>
    <t xml:space="preserve">Justification-Budget </t>
  </si>
  <si>
    <t>Justification-Additional Narrative</t>
  </si>
  <si>
    <t>Justification-Personnel</t>
  </si>
  <si>
    <t>Current &amp; Pending Support</t>
  </si>
  <si>
    <t xml:space="preserve">List will vary depending on the agency &amp; guidelines. </t>
  </si>
  <si>
    <t>Subcontractor Packet</t>
  </si>
  <si>
    <t>Pre-Award Coordinator will edit as needed.</t>
  </si>
  <si>
    <t>NOTE:  Please provide an abstract when available to attach in Ramses</t>
  </si>
  <si>
    <t>Req'd?</t>
  </si>
  <si>
    <t>Proposal Document Checklist for Pre-Award Coordinator</t>
  </si>
  <si>
    <r>
      <rPr>
        <b/>
        <u/>
        <sz val="11"/>
        <rFont val="Arial"/>
        <family val="2"/>
      </rPr>
      <t xml:space="preserve">Expenses </t>
    </r>
    <r>
      <rPr>
        <sz val="11"/>
        <rFont val="Arial"/>
        <family val="2"/>
      </rPr>
      <t>(add or edit if needed)</t>
    </r>
  </si>
  <si>
    <t xml:space="preserve">  International Travel</t>
  </si>
  <si>
    <t xml:space="preserve">  Consulting</t>
  </si>
  <si>
    <t xml:space="preserve">  Equipment (&gt;$5,000 and purchased as one unit)</t>
  </si>
  <si>
    <t xml:space="preserve">  Supplies</t>
  </si>
  <si>
    <t xml:space="preserve">  Domestic Travel</t>
  </si>
  <si>
    <t xml:space="preserve">  Subcontracts</t>
  </si>
  <si>
    <t>Contact Person (if other than PI)</t>
  </si>
  <si>
    <t>(2)        Individuals involved can be specifically identified with the project or activity;</t>
  </si>
  <si>
    <t xml:space="preserve">(3)        Such costs are explicitly included in the approved budget or have the prior written </t>
  </si>
  <si>
    <t>approval of the cognizant NSF Grants Officer; and</t>
  </si>
  <si>
    <t>(4)        The costs are not also recovered as indirect costs.</t>
  </si>
  <si>
    <t>(1)        The administrative or clerical services are integral to a project or activity;</t>
  </si>
  <si>
    <t>Activity_Budget_Time_In["Activities.Sales_Units_A", DATE(2010,12,1)]|=F53*(1+'(Tables)'!B27)</t>
  </si>
  <si>
    <t>Expense_History["Expense_Accts.Cost_Center_A.Overhead", DATE(2010,3,1)]|=E15</t>
  </si>
  <si>
    <t>Expense_Fixed_Time["Expense_Accts.Cost_Center_B.Material", DATE(2010,8,1)]|=J26</t>
  </si>
  <si>
    <t>Expense_Fixed_Time["Expense_Accts.Cost_Center_A.Overhead", DATE(2010,9,1)]|=K24</t>
  </si>
  <si>
    <t>:A:-1:Expense_Budget_Time</t>
  </si>
  <si>
    <t>:A:-1:Time_Range_History</t>
  </si>
  <si>
    <t>:A:-1:Driver_Num</t>
  </si>
  <si>
    <t>Expense_Fixed_Time["Expense_Accts.Cost_Center_A.Labor", DATE(2010,1,1)]|=0</t>
  </si>
  <si>
    <t>ExpVar_Drivers["Expense_Accts.Cost_Center_B.Labor", "Driver_Counters.Driver_1"]|</t>
  </si>
  <si>
    <t>Activity_Budget_Time_In["Activities.Sales_Units_B", DATE(2010,9,1)]|=C54*(1+'(Tables)'!B28)</t>
  </si>
  <si>
    <t>:D:2:Activities</t>
  </si>
  <si>
    <t>Expense_Fixed_Time["Expense_Accts.Cost_Center_B.Labor", DATE(2010,3,1)]|=E25</t>
  </si>
  <si>
    <t>ExpVar_Driver_Coef["Expense_Accts.Cost_Center_B.Labor", "Driver_Counters.Driver_2"]|=E85</t>
  </si>
  <si>
    <t>Expense_Fixed_Time["Expense_Accts.Cost_Center_A.Overhead", DATE(2010,6,1)]|=H24</t>
  </si>
  <si>
    <t>:A:-1:Activity_Budget_Time</t>
  </si>
  <si>
    <t>Expense_History["Expense_Accts.Cost_Center_A.Labor", DATE(2010,5,1)]|=G14</t>
  </si>
  <si>
    <t>:A:0:Expense_Variance_Time</t>
  </si>
  <si>
    <t>Expense_Actual_Time["Expense_Accts.Cost_Center_A.Overhead", DATE(2010,11,1)]|</t>
  </si>
  <si>
    <t>:A:-1:ExpVar_Driver_Coef</t>
  </si>
  <si>
    <t>:A:0:ExpVar_Drivers</t>
  </si>
  <si>
    <t>Activity_Actual_Time["Activities.Sales_Units_A", DATE(2010,12,1)]|</t>
  </si>
  <si>
    <t>:A:0:Activity_Variance_pct_Time</t>
  </si>
  <si>
    <t>Activity_Budget_Growth_pct_Yr["Activities.Sales_Units_B"]|</t>
  </si>
  <si>
    <t>:A:-1:ExpVar_Driver_Wgts_In</t>
  </si>
  <si>
    <t>:A:-1:Activity_Budget</t>
  </si>
  <si>
    <t>ExpVar_Driver_Wgts_In["Expense_Accts.Cost_Center_A.Labor", "Driver_Counters.Driver_2"]|</t>
  </si>
  <si>
    <t>Principal Investigator</t>
  </si>
  <si>
    <t>Sponsor/Agency Name</t>
  </si>
  <si>
    <t>Proposal Title</t>
  </si>
  <si>
    <t>Proposal SHORT Title</t>
  </si>
  <si>
    <t>Project Period Begin and End Dates</t>
  </si>
  <si>
    <t>Yes</t>
  </si>
  <si>
    <t>No</t>
  </si>
  <si>
    <t>Proposal Budget Prompter</t>
  </si>
  <si>
    <t>Dept of Environmental Sciences &amp; Engineering</t>
  </si>
  <si>
    <t>Website URL, if available</t>
  </si>
  <si>
    <t>Human Subjects (Y or N?)</t>
  </si>
  <si>
    <t>Animal Subjects (Y or N?)</t>
  </si>
  <si>
    <t>If off campus, within 10 miles of campus?</t>
  </si>
  <si>
    <t>Expense_Fixed_Time["Expense_Accts.Cost_Center_B.Material", DATE(2010,11,1)]|=M26</t>
  </si>
  <si>
    <t>:D:2:Activities.Sales_Units_A</t>
  </si>
  <si>
    <t>:A:0:ExpVar_Driver_Wgts_Normed</t>
  </si>
  <si>
    <t>:A:0:ExpVar_Budget_Activities_Time</t>
  </si>
  <si>
    <t>Activity_History["Activities.Sales_Units_B", DATE(2010,2,1)]|</t>
  </si>
  <si>
    <t>Expense_History["Expense_Accts.Cost_Center_B.Labor", DATE(2010,2,1)]|=D16</t>
  </si>
  <si>
    <t>Expense_Actual_Time["Expense_Accts.Cost_Center_A.Labor", DATE(2010,10,1)]|</t>
  </si>
  <si>
    <t>Expense_Actual_Time["Expense_Accts.Cost_Center_A.Overhead", DATE(2010,10,1)]|</t>
  </si>
  <si>
    <t>:A:-1:ExpVar_History</t>
  </si>
  <si>
    <t>:A:-1:ExpVar_Drivers_Count</t>
  </si>
  <si>
    <t>Expense_Fixed_Time["Expense_Accts.Cost_Center_A.Overhead", DATE(2010,3,1)]|=E24</t>
  </si>
  <si>
    <t>Expense_History["Expense_Accts.Cost_Center_A.Labor", DATE(2010,6,1)]|=H14</t>
  </si>
  <si>
    <t>Expense_Fixed_Time["Expense_Accts.Cost_Center_A.Labor", DATE(2010,12,1)]|=N23</t>
  </si>
  <si>
    <t>:D:1:Expense_Accts</t>
  </si>
  <si>
    <t>:A:-1:Activity_Budget_Time_In</t>
  </si>
  <si>
    <t>:A:-1:Expense_Variance_Time</t>
  </si>
  <si>
    <t>:D:2:Expense_Accts.Cost_Center_A.Labor</t>
  </si>
  <si>
    <t>Expense_History["Expense_Accts.Cost_Center_B.Material", DATE(2010,6,1)]|=H17</t>
  </si>
  <si>
    <t>:D:1:Expense_Accts.Cost_Center_A</t>
  </si>
  <si>
    <t>:A:-1:Time_Dates_Budget</t>
  </si>
  <si>
    <t>Activity_Actual_Time["Activities.Sales_Units_B", DATE(2010,11,1)]|</t>
  </si>
  <si>
    <t>Expense_Actual_Time["Expense_Accts.Cost_Center_B.Material", DATE(2010,10,1)]|</t>
  </si>
  <si>
    <t>:A:-1:Expense_Fixed_Budget_Time</t>
  </si>
  <si>
    <t>:A:-1:Activities_Dim</t>
  </si>
  <si>
    <t>Expense_History["Expense_Accts.Cost_Center_B.Material", DATE(2010,5,1)]|=G17</t>
  </si>
  <si>
    <t>:D:0:Expense_Accts.Cost_Center_B</t>
  </si>
  <si>
    <t>ExpVar_Driver_Wgts_In["Expense_Accts.Cost_Center_B.Material", "Driver_Counters.Driver_1"]|</t>
  </si>
  <si>
    <t>Expense_History["Expense_Accts.Cost_Center_B.Material", DATE(2010,2,1)]|=D17</t>
  </si>
  <si>
    <t>:A:0:Expense_Variance_pct_Time</t>
  </si>
  <si>
    <t>Expense_Fixed_Time["Expense_Accts.Cost_Center_A.Labor", DATE(2010,7,1)]|=I23</t>
  </si>
  <si>
    <t>:A:0:Expense_History_tsum</t>
  </si>
  <si>
    <t>ExpVar_Driver_Coef["Expense_Accts.Cost_Center_A.Labor", "Driver_Counters.Driver_2"]|=E75</t>
  </si>
  <si>
    <t>ExpVar_Driver_Coef["Expense_Accts.Cost_Center_A.Overhead", "Driver_Counters.Driver_1"]|=D80</t>
  </si>
  <si>
    <t>:A:0:ExpVar_Budget_Activities</t>
  </si>
  <si>
    <t>Expense_Fixed_Time["Expense_Accts.Cost_Center_B.Material", DATE(2010,6,1)]|=H26</t>
  </si>
  <si>
    <t>:A:-1:Expense_Fixed_History_tsum</t>
  </si>
  <si>
    <t>Activity_Budget_Time_In["Activities.Sales_Units_B", DATE(2010,8,1)]|=B54*(1+'(Tables)'!B28)</t>
  </si>
  <si>
    <t>:A:0:Activity_Variance_Time</t>
  </si>
  <si>
    <t>:A:-1:Activity_Variance_pct_Time</t>
  </si>
  <si>
    <t>Activity_History["Activities.Sales_Units_A", DATE(2010,4,1)]|</t>
  </si>
  <si>
    <t>:A:0:ExpVar_Budget</t>
  </si>
  <si>
    <t>Expense_History["Expense_Accts.Cost_Center_A.Labor", DATE(2010,3,1)]|=E14</t>
  </si>
  <si>
    <t>Expense_Actual_Time["Expense_Accts.Cost_Center_B.Material", DATE(2010,11,1)]|</t>
  </si>
  <si>
    <t>Activity_Actual_Time["Activities.Sales_Units_B", DATE(2010,7,1)]|</t>
  </si>
  <si>
    <t>Expense_Actual_Time["Expense_Accts.Cost_Center_A.Labor", DATE(2010,8,1)]|</t>
  </si>
  <si>
    <t>:D:1:Expense_Accts.Cost_Center_B</t>
  </si>
  <si>
    <t>Expense_History["Expense_Accts.Cost_Center_B.Labor", DATE(2010,5,1)]|=G16</t>
  </si>
  <si>
    <t>Expense_Fixed_Time["Expense_Accts.Cost_Center_B.Material", DATE(2010,10,1)]|=L26</t>
  </si>
  <si>
    <t>Expense_Fixed_Time["Expense_Accts.Cost_Center_A.Overhead", DATE(2010,11,1)]|=M24</t>
  </si>
  <si>
    <t>Activity_Budget_Time_In["Activities.Sales_Units_B", DATE(2010,10,1)]|=D54*(1+'(Tables)'!B28)</t>
  </si>
  <si>
    <t>Expense_Actual_Time["Expense_Accts.Cost_Center_B.Labor", DATE(2010,7,1)]|</t>
  </si>
  <si>
    <t>Expense_History["Expense_Accts.Cost_Center_A.Overhead", DATE(2010,5,1)]|=G15</t>
  </si>
  <si>
    <t>:D:1:Activities</t>
  </si>
  <si>
    <t>Expense_Actual_Time["Expense_Accts.Cost_Center_A.Labor", DATE(2010,12,1)]|</t>
  </si>
  <si>
    <t>Expense_Fixed_Time["Expense_Accts.Cost_Center_B.Labor", DATE(2010,9,1)]|=K25</t>
  </si>
  <si>
    <t>:A:0:Expense_Actual_Time</t>
  </si>
  <si>
    <t>Expense_History["Expense_Accts.Cost_Center_A.Labor", DATE(2010,2,1)]|=D14</t>
  </si>
  <si>
    <t>:A:-1:Activity_Budget_Growth_pct_Period</t>
  </si>
  <si>
    <t>Expense_Fixed_Time["Expense_Accts.Cost_Center_A.Labor", DATE(2010,10,1)]|=L23</t>
  </si>
  <si>
    <t>Expense_Fixed_Time["Expense_Accts.Cost_Center_B.Material", DATE(2010,4,1)]|=F26</t>
  </si>
  <si>
    <t>:A:-1:Time_Range_Budget</t>
  </si>
  <si>
    <t>Expense_Fixed_Time["Expense_Accts.Cost_Center_B.Labor", DATE(2010,2,1)]|=D25</t>
  </si>
  <si>
    <t>:A:0:Expense_Fixed_Time</t>
  </si>
  <si>
    <t>:A:0:Activity_History_tsum</t>
  </si>
  <si>
    <t>Activity_Actual_Time["Activities.Sales_Units_A", DATE(2010,8,1)]|</t>
  </si>
  <si>
    <t>Expense_Fixed_Time["Expense_Accts.Cost_Center_A.Overhead", DATE(2010,2,1)]|=D24</t>
  </si>
  <si>
    <t>Expense_Actual_Time["Expense_Accts.Cost_Center_B.Material", DATE(2010,7,1)]|</t>
  </si>
  <si>
    <t>Expense_Fixed_Time["Expense_Accts.Cost_Center_B.Labor", DATE(2010,7,1)]|=I25</t>
  </si>
  <si>
    <t>Activity_Budget_Time_In["Activities.Sales_Units_B", DATE(2010,11,1)]|=E54*(1+'(Tables)'!B28)</t>
  </si>
  <si>
    <t>:D:0:Expense_Accts.Cost_Center_A.Labor</t>
  </si>
  <si>
    <t>Expense_Actual_Time["Expense_Accts.Cost_Center_A.Overhead", DATE(2010,8,1)]|</t>
  </si>
  <si>
    <t>:A:0:Time_Range_Budget</t>
  </si>
  <si>
    <t>:A:-1:ExpVar_Driver_Coef_Num</t>
  </si>
  <si>
    <t>Activity_History["Activities.Sales_Units_A", DATE(2010,1,1)]|</t>
  </si>
  <si>
    <t>:D:0:Expense_Accts.Cost_Center_A.Overhead</t>
  </si>
  <si>
    <t>:A:0:Time_Dates_History</t>
  </si>
  <si>
    <t>ExpVar_Drivers["Expense_Accts.Cost_Center_B.Material", "Driver_Counters.Driver_1"]|</t>
  </si>
  <si>
    <t>:A:0:ExpVar_Drivers_Count</t>
  </si>
  <si>
    <t>Activity_History["Activities.Sales_Units_B", DATE(2010,4,1)]|</t>
  </si>
  <si>
    <t>Expense_Fixed_Time["Expense_Accts.Cost_Center_B.Labor", DATE(2010,1,1)]|=0</t>
  </si>
  <si>
    <t>Activity_History["Activities.Sales_Units_B", DATE(2010,3,1)]|</t>
  </si>
  <si>
    <t>Expense_Fixed_Time["Expense_Accts.Cost_Center_B.Labor", DATE(2010,11,1)]|=M25</t>
  </si>
  <si>
    <t>:A:-1:Expense_Actual_Time</t>
  </si>
  <si>
    <t>:D:-1:Driver_Counters</t>
  </si>
  <si>
    <t>Activity_Actual_Time["Activities.Sales_Units_A", DATE(2010,7,1)]|</t>
  </si>
  <si>
    <t>:A:-1:ExpVar_History_tsum</t>
  </si>
  <si>
    <t>Expense_Actual_Time["Expense_Accts.Cost_Center_A.Labor", DATE(2010,11,1)]|</t>
  </si>
  <si>
    <t>ExpVar_Drivers["Expense_Accts.Cost_Center_A.Labor", "Driver_Counters.Driver_1"]|</t>
  </si>
  <si>
    <t>ExpVar_Drivers["Expense_Accts.Cost_Center_B.Material", "Driver_Counters.Driver_2"]|</t>
  </si>
  <si>
    <t>Expense_Fixed_Time["Expense_Accts.Cost_Center_A.Overhead", DATE(2010,7,1)]|=I24</t>
  </si>
  <si>
    <t>ExpVar_Driver_Coef["Expense_Accts.Cost_Center_B.Labor", "Driver_Counters.Driver_1"]|=D85</t>
  </si>
  <si>
    <t>Expense_Actual_Time["Expense_Accts.Cost_Center_A.Overhead", DATE(2010,9,1)]|</t>
  </si>
  <si>
    <t>:A:-1:Organization_Name</t>
  </si>
  <si>
    <t>Expense_History["Expense_Accts.Cost_Center_A.Labor", DATE(2010,4,1)]|=F14</t>
  </si>
  <si>
    <t>Expense_Fixed_Time["Expense_Accts.Cost_Center_B.Material", DATE(2010,7,1)]|=I26</t>
  </si>
  <si>
    <t>Expense_Fixed_Time["Expense_Accts.Cost_Center_A.Overhead", DATE(2010,4,1)]|=F24</t>
  </si>
  <si>
    <t>ExpVar_Drivers["Expense_Accts.Cost_Center_A.Overhead", "Driver_Counters.Driver_1"]|</t>
  </si>
  <si>
    <t>Activity_Actual_Time["Activities.Sales_Units_A", DATE(2010,9,1)]|</t>
  </si>
  <si>
    <t>Expense_Fixed_Time["Expense_Accts.Cost_Center_A.Overhead", DATE(2010,10,1)]|=L24</t>
  </si>
  <si>
    <t>:A:0:ExpVar_Budget_Time</t>
  </si>
  <si>
    <t>Activity_Actual_Time["Activities.Sales_Units_B", DATE(2010,10,1)]|</t>
  </si>
  <si>
    <t>Expense_Fixed_Time["Expense_Accts.Cost_Center_A.Labor", DATE(2010,11,1)]|=M23</t>
  </si>
  <si>
    <t>Activity_Description["Activities.Sales_Units_A"]|</t>
  </si>
  <si>
    <t>Expense_History["Expense_Accts.Cost_Center_B.Material", DATE(2010,4,1)]|=F17</t>
  </si>
  <si>
    <t>:A:0:Activity_Description</t>
  </si>
  <si>
    <t>ExpVar_Driver_Wgts_In["Expense_Accts.Cost_Center_B.Material", "Driver_Counters.Driver_2"]|</t>
  </si>
  <si>
    <t>:D:0:Expense_Accts.Cost_Center_B.Labor</t>
  </si>
  <si>
    <t>Expense_History["Expense_Accts.Cost_Center_A.Overhead", DATE(2010,6,1)]|=H15</t>
  </si>
  <si>
    <t>Expense_Actual_Time["Expense_Accts.Cost_Center_B.Material", DATE(2010,12,1)]|</t>
  </si>
  <si>
    <t>:D:2:Expense_Accts</t>
  </si>
  <si>
    <t>Expense_Fixed_Time["Expense_Accts.Cost_Center_B.Material", DATE(2010,2,1)]|=D26</t>
  </si>
  <si>
    <t>Activity_Budget_Time_In["Activities.Sales_Units_A", DATE(2010,7,1)]|=B46*if(D46=0, 1/'(Tables)'!G24/12, '(Tables)'!B27/((1+D46)^'(Tables)'!G24-1))/(1+'(Tables)'!B27)*(1+'(Tables)'!B27)</t>
  </si>
  <si>
    <t>:A:0:Expense_Fixed_History_tsum</t>
  </si>
  <si>
    <t>:A:-1:ExpVar_Budget_Drivers_Time</t>
  </si>
  <si>
    <t>:A:0:Activity_Budget_Growth_pct_Yr</t>
  </si>
  <si>
    <t>Expense_Fixed_Time["Expense_Accts.Cost_Center_B.Labor", DATE(2010,10,1)]|=L25</t>
  </si>
  <si>
    <t>:A:-1:ExpVar_Budget</t>
  </si>
  <si>
    <t>Expense_History["Expense_Accts.Cost_Center_A.Labor", DATE(2010,1,1)]|=0</t>
  </si>
  <si>
    <t>ExpVar_Drivers["Expense_Accts.Cost_Center_A.Labor", "Driver_Counters.Driver_2"]|</t>
  </si>
  <si>
    <t>Expense_Fixed_Time["Expense_Accts.Cost_Center_B.Material", DATE(2010,5,1)]|=G26</t>
  </si>
  <si>
    <t>:A:-1:Expense_History</t>
  </si>
  <si>
    <t>:D:0:Expense_Accts.Cost_Center_B.Material</t>
  </si>
  <si>
    <t>Activity_Actual_Time["Activities.Sales_Units_A", DATE(2010,11,1)]|</t>
  </si>
  <si>
    <t>Expense_Fixed_Time["Expense_Accts.Cost_Center_B.Material", DATE(2010,3,1)]|=E26</t>
  </si>
  <si>
    <t>Activity_Budget["Activities.Sales_Units_A"]|</t>
  </si>
  <si>
    <t>Expense_History["Expense_Accts.Cost_Center_B.Material", DATE(2010,1,1)]|=0</t>
  </si>
  <si>
    <t>Activity_Budget["Activities.Sales_Units_B"]|</t>
  </si>
  <si>
    <t>ExpVar_Drivers["Expense_Accts.Cost_Center_A.Overhead", "Driver_Counters.Driver_2"]|</t>
  </si>
  <si>
    <t>Activity_History["Activities.Sales_Units_B", DATE(2010,5,1)]|</t>
  </si>
  <si>
    <t>:A:-1:Expense_History_tsum</t>
  </si>
  <si>
    <t>Activity_Budget_Time_In["Activities.Sales_Units_A", DATE(2010,11,1)]|=E53*(1+'(Tables)'!B27)</t>
  </si>
  <si>
    <t>:A:0:Activity_Budget_Time_In</t>
  </si>
  <si>
    <t>:D:0:Expense_Accts</t>
  </si>
  <si>
    <t>Expense_Fixed_Time["Expense_Accts.Cost_Center_A.Overhead", DATE(2010,12,1)]|=N24</t>
  </si>
  <si>
    <t>ExpVar_Driver_Wgts_In["Expense_Accts.Cost_Center_B.Labor", "Driver_Counters.Driver_1"]|</t>
  </si>
  <si>
    <t>Activity_History["Activities.Sales_Units_A", DATE(2010,5,1)]|</t>
  </si>
  <si>
    <t>Expense_Fixed_Time["Expense_Accts.Cost_Center_A.Overhead", DATE(2010,1,1)]|=0</t>
  </si>
  <si>
    <t>:D:1:Driver_Counters</t>
  </si>
  <si>
    <t>Organization_Name[]|</t>
  </si>
  <si>
    <t>:A:0:ExpVar_History_tsum</t>
  </si>
  <si>
    <t>:A:0:Activity_Budget</t>
  </si>
  <si>
    <t>:A:0:Activity_Budget_Time</t>
  </si>
  <si>
    <t>:A:0:Activity_Budget_Growth_pct_Period</t>
  </si>
  <si>
    <t>Activity_Budget_Growth_pct_Yr["Activities.Sales_Units_A"]|</t>
  </si>
  <si>
    <t>:A:0:ExpVar_Driver_Ratio_Hist</t>
  </si>
  <si>
    <t>Expense_History["Expense_Accts.Cost_Center_B.Labor", DATE(2010,4,1)]|=F16</t>
  </si>
  <si>
    <t>Activity_History["Activities.Sales_Units_A", DATE(2010,2,1)]|</t>
  </si>
  <si>
    <t>Activity_Budget_Time_In["Activities.Sales_Units_B", DATE(2010,7,1)]|=B47*if(D47=0, 1/'(Tables)'!G24/12, '(Tables)'!B28/((1+D47)^'(Tables)'!G24-1))/(1+'(Tables)'!B28)*(1+'(Tables)'!B28)</t>
  </si>
  <si>
    <t>Expense_History["Expense_Accts.Cost_Center_B.Labor", DATE(2010,6,1)]|=H16</t>
  </si>
  <si>
    <t>ExpVar_Driver_Wgts_In["Expense_Accts.Cost_Center_B.Labor", "Driver_Counters.Driver_2"]|</t>
  </si>
  <si>
    <t>ExpVar_Driver_Coef["Expense_Accts.Cost_Center_B.Material", "Driver_Counters.Driver_2"]|=E90</t>
  </si>
  <si>
    <t>:A:0:Expense_History</t>
  </si>
  <si>
    <t>Expense_Actual_Time["Expense_Accts.Cost_Center_B.Material", DATE(2010,9,1)]|</t>
  </si>
  <si>
    <t>:A:0:Time_Dates_Budget</t>
  </si>
  <si>
    <t>:A:0:ExpVar_Driver_Coef</t>
  </si>
  <si>
    <t>:D:2:Driver_Counters</t>
  </si>
  <si>
    <t>:A:-1:ExpVar_Budget_Activities_Time</t>
  </si>
  <si>
    <t>Expense_Fixed_Time["Expense_Accts.Cost_Center_B.Labor", DATE(2010,6,1)]|=H25</t>
  </si>
  <si>
    <t>:A:-1:ExpVar_Budget_Activities</t>
  </si>
  <si>
    <t>Activity_Budget_Time_In["Activities.Sales_Units_A", DATE(2010,9,1)]|=C53*(1+'(Tables)'!B27)</t>
  </si>
  <si>
    <t>Expense_Fixed_Time["Expense_Accts.Cost_Center_B.Labor", DATE(2010,8,1)]|=J25</t>
  </si>
  <si>
    <t>:D:0:Driver_Counters</t>
  </si>
  <si>
    <t>Expense_Fixed_Time["Expense_Accts.Cost_Center_B.Material", DATE(2010,1,1)]|=0</t>
  </si>
  <si>
    <t>Expense_Actual_Time["Expense_Accts.Cost_Center_A.Labor", DATE(2010,9,1)]|</t>
  </si>
  <si>
    <t>Expense_Actual_Time["Expense_Accts.Cost_Center_B.Labor", DATE(2010,12,1)]|</t>
  </si>
  <si>
    <t>:D:-1:Expense_Accts</t>
  </si>
  <si>
    <t>:A:0:Time_Budget</t>
  </si>
  <si>
    <t>:A:0:ExpVar_History</t>
  </si>
  <si>
    <t>Activity_Description["Activities.Sales_Units_B"]|</t>
  </si>
  <si>
    <t>:A:0:Activity_History</t>
  </si>
  <si>
    <t>Expense_Fixed_Time["Expense_Accts.Cost_Center_A.Overhead", DATE(2010,5,1)]|=G24</t>
  </si>
  <si>
    <t>Activity_History["Activities.Sales_Units_A", DATE(2010,6,1)]|</t>
  </si>
  <si>
    <t>Expense_Actual_Time["Expense_Accts.Cost_Center_B.Labor", DATE(2010,9,1)]|</t>
  </si>
  <si>
    <t>Expense_History["Expense_Accts.Cost_Center_B.Labor", DATE(2010,3,1)]|=E16</t>
  </si>
  <si>
    <t>Expense_History["Expense_Accts.Cost_Center_B.Material", DATE(2010,3,1)]|=E17</t>
  </si>
  <si>
    <t>Activity_History["Activities.Sales_Units_B", DATE(2010,1,1)]|</t>
  </si>
  <si>
    <t>Expense_History["Expense_Accts.Cost_Center_A.Overhead", DATE(2010,2,1)]|=D15</t>
  </si>
  <si>
    <t>Expense_Fixed_Time["Expense_Accts.Cost_Center_B.Material", DATE(2010,9,1)]|=K26</t>
  </si>
  <si>
    <t>:A:-1:Activity_Actual_Time</t>
  </si>
  <si>
    <t>:A:0:Expense_Budget</t>
  </si>
  <si>
    <t>Expense_Fixed_Time["Expense_Accts.Cost_Center_A.Labor", DATE(2010,2,1)]|=D23</t>
  </si>
  <si>
    <t>:A:-1:ExpVar_Drivers</t>
  </si>
  <si>
    <t>Expense_Fixed_Time["Expense_Accts.Cost_Center_A.Labor", DATE(2010,4,1)]|=F23</t>
  </si>
  <si>
    <t>Expense_Fixed_Time["Expense_Accts.Cost_Center_B.Labor", DATE(2010,4,1)]|=F25</t>
  </si>
  <si>
    <t>:A:-1:Expense_Fixed_History</t>
  </si>
  <si>
    <t>Expense_History["Expense_Accts.Cost_Center_A.Overhead", DATE(2010,1,1)]|=0</t>
  </si>
  <si>
    <t>:A:-1:ExpVar_Driver_Ratio_Hist</t>
  </si>
  <si>
    <t>ExpVar_Driver_Wgts_In["Expense_Accts.Cost_Center_A.Overhead", "Driver_Counters.Driver_2"]|</t>
  </si>
  <si>
    <t>Expense_Fixed_Time["Expense_Accts.Cost_Center_A.Labor", DATE(2010,5,1)]|=G23</t>
  </si>
  <si>
    <t>ExpVar_Drivers["Expense_Accts.Cost_Center_B.Labor", "Driver_Counters.Driver_2"]|</t>
  </si>
  <si>
    <t>Activity_Actual_Time["Activities.Sales_Units_B", DATE(2010,12,1)]|</t>
  </si>
  <si>
    <t>Activity_Actual_Time["Activities.Sales_Units_A", DATE(2010,10,1)]|</t>
  </si>
  <si>
    <t>:A:0:Expense_Fixed_History</t>
  </si>
  <si>
    <t>:A:-1:Activity_Description</t>
  </si>
  <si>
    <t>:A:0:Time_Range_History</t>
  </si>
  <si>
    <t>Activity_Budget_Time_In["Activities.Sales_Units_A", DATE(2010,8,1)]|=B53*(1+'(Tables)'!B27)</t>
  </si>
  <si>
    <t>:A:-1:Activity_History_tsum</t>
  </si>
  <si>
    <t>Expense_History["Expense_Accts.Cost_Center_B.Labor", DATE(2010,1,1)]|=0</t>
  </si>
  <si>
    <t>Expense_Fixed_Time["Expense_Accts.Cost_Center_A.Labor", DATE(2010,9,1)]|=K23</t>
  </si>
  <si>
    <t>:D:2:Expense_Accts.Cost_Center_A</t>
  </si>
  <si>
    <t>Expense_Actual_Time["Expense_Accts.Cost_Center_B.Labor", DATE(2010,11,1)]|</t>
  </si>
  <si>
    <t>:A:0:Organization_Name</t>
  </si>
  <si>
    <t>Expense_Actual_Time["Expense_Accts.Cost_Center_B.Labor", DATE(2010,10,1)]|</t>
  </si>
  <si>
    <t>:SD:0:1/1/2010</t>
  </si>
  <si>
    <t>:D:0:Activities</t>
  </si>
  <si>
    <t>Activity_Actual_Time["Activities.Sales_Units_B", DATE(2010,8,1)]|</t>
  </si>
  <si>
    <t>Expense_Fixed_Time["Expense_Accts.Cost_Center_A.Labor", DATE(2010,8,1)]|=J23</t>
  </si>
  <si>
    <t>Activity_History["Activities.Sales_Units_A", DATE(2010,3,1)]|</t>
  </si>
  <si>
    <t>Activity_Budget_Time_In["Activities.Sales_Units_B", DATE(2010,12,1)]|=F54*(1+'(Tables)'!B28)</t>
  </si>
  <si>
    <t>:A:0:Expense_Budget_Time</t>
  </si>
  <si>
    <t>:A:-1:Expense_Fixed_Budget</t>
  </si>
  <si>
    <t>Activity_Budget_Time_In["Activities.Sales_Units_A", DATE(2010,10,1)]|=D53*(1+'(Tables)'!B27)</t>
  </si>
  <si>
    <t>Expense_Actual_Time["Expense_Accts.Cost_Center_B.Labor", DATE(2010,8,1)]|</t>
  </si>
  <si>
    <t>:A:0:Expense_Fixed_Budget_Time</t>
  </si>
  <si>
    <t>:A:0:Expense_Fixed_Budget</t>
  </si>
  <si>
    <t>Expense_Fixed_Time["Expense_Accts.Cost_Center_B.Material", DATE(2010,12,1)]|=N26</t>
  </si>
  <si>
    <t>:A:-1:Activity_Budget_Growth_pct_Yr</t>
  </si>
  <si>
    <t>Expense_Fixed_Time["Expense_Accts.Cost_Center_B.Labor", DATE(2010,12,1)]|=N25</t>
  </si>
  <si>
    <t>:D:0:Expense_Accts.Cost_Center_A</t>
  </si>
  <si>
    <t>Activity_Actual_Time["Activities.Sales_Units_B", DATE(2010,9,1)]|</t>
  </si>
  <si>
    <t>:A:-1:Activity_Variance_Time</t>
  </si>
  <si>
    <t>ExpVar_Driver_Coef["Expense_Accts.Cost_Center_A.Overhead", "Driver_Counters.Driver_2"]|=E80</t>
  </si>
  <si>
    <t>ExpVar_Driver_Wgts_In["Expense_Accts.Cost_Center_A.Overhead", "Driver_Counters.Driver_1"]|</t>
  </si>
  <si>
    <t>:D:0:Driver_Counters.Driver_2</t>
  </si>
  <si>
    <t>Expense_History["Expense_Accts.Cost_Center_A.Overhead", DATE(2010,4,1)]|=F15</t>
  </si>
  <si>
    <t>:A:-1:ExpVar_Driver_Wgts_Normed</t>
  </si>
  <si>
    <t>Expense_Fixed_Time["Expense_Accts.Cost_Center_A.Overhead", DATE(2010,8,1)]|=J24</t>
  </si>
  <si>
    <t>ExpVar_Driver_Wgts_In["Expense_Accts.Cost_Center_A.Labor", "Driver_Counters.Driver_1"]|</t>
  </si>
  <si>
    <t>:A:-1:Expense_Variance_pct_Time</t>
  </si>
  <si>
    <t>Expense_Fixed_Time["Expense_Accts.Cost_Center_A.Labor", DATE(2010,6,1)]|=H23</t>
  </si>
  <si>
    <t>Expense_Fixed_Time["Expense_Accts.Cost_Center_B.Labor", DATE(2010,5,1)]|=G25</t>
  </si>
  <si>
    <t>Expense_Actual_Time["Expense_Accts.Cost_Center_B.Material", DATE(2010,8,1)]|</t>
  </si>
  <si>
    <t>:A:0:Activities_Dim</t>
  </si>
  <si>
    <t>:A:-1:Expense_Budget</t>
  </si>
  <si>
    <t>:A:0:ExpVar_Driver_Wgts_In</t>
  </si>
  <si>
    <t>ExpVar_Driver_Coef["Expense_Accts.Cost_Center_B.Material", "Driver_Counters.Driver_1"]|=D90</t>
  </si>
  <si>
    <t>:D:-1:Activities</t>
  </si>
  <si>
    <t>:A:-1:Activity_History</t>
  </si>
  <si>
    <t>Expense_Fixed_Time["Expense_Accts.Cost_Center_A.Labor", DATE(2010,3,1)]|=E23</t>
  </si>
  <si>
    <t>:D:2:Driver_Counters.Driver_1</t>
  </si>
  <si>
    <t>:A:-1:Time_Dates_History</t>
  </si>
  <si>
    <t>:D:0:Driver_Counters.Driver_1</t>
  </si>
  <si>
    <t>:A:0:ExpVar_Driver_Coef_Num</t>
  </si>
  <si>
    <t>:D:0:Activities.Sales_Units_A</t>
  </si>
  <si>
    <t>:D:0:Activities.Sales_Units_B</t>
  </si>
  <si>
    <t>ExpVar_Driver_Coef["Expense_Accts.Cost_Center_A.Labor", "Driver_Counters.Driver_1"]|=D75</t>
  </si>
  <si>
    <t>:A:0:Activity_Actual_Time</t>
  </si>
  <si>
    <t>:A:-1:Time_Budget</t>
  </si>
  <si>
    <t>Expense_Actual_Time["Expense_Accts.Cost_Center_A.Overhead", DATE(2010,12,1)]|</t>
  </si>
  <si>
    <t>:A:-1:Expense_Fixed_Time</t>
  </si>
  <si>
    <t>:A:-1:ExpVar_Budget_Time</t>
  </si>
  <si>
    <t>:WS:</t>
  </si>
  <si>
    <t>:A:0:Driver_Num</t>
  </si>
  <si>
    <t>:A:0:ExpVar_Budget_Drivers_Time</t>
  </si>
  <si>
    <t>Activity_History["Activities.Sales_Units_B", DATE(2010,6,1)]|</t>
  </si>
  <si>
    <t>Expense_Actual_Time["Expense_Accts.Cost_Center_A.Overhead", DATE(2010,7,1)]|</t>
  </si>
  <si>
    <t>Expense_Actual_Time["Expense_Accts.Cost_Center_A.Labor", DATE(2010,7,1)]|</t>
  </si>
  <si>
    <t>Subcontractor</t>
  </si>
  <si>
    <t>If yes, IRB: JIT or Not Yet Submitted</t>
  </si>
  <si>
    <t>Radioactive Materials Y or N</t>
  </si>
  <si>
    <t>Biological Materials  Y or N</t>
  </si>
  <si>
    <t>Hazardous Chemical Materials Y or N</t>
  </si>
  <si>
    <t>Community Engagement Y or N</t>
  </si>
  <si>
    <t xml:space="preserve">  If Yes, where and what % of the budget</t>
  </si>
  <si>
    <t xml:space="preserve">goes to community engagement for the project </t>
  </si>
  <si>
    <t>Dept. of Environmental Sciences &amp; Engineering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</si>
</sst>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_);[Red]\(&quot;$&quot;#,##0\)"/>
    <numFmt numFmtId="8" formatCode="&quot;$&quot;#,##0.00_);[Red]\(&quot;$&quot;#,##0.00\)"/>
    <numFmt numFmtId="164" formatCode="#,##0.0%"/>
    <numFmt numFmtId="165" formatCode="#,##0%"/>
    <numFmt numFmtId="166" formatCode="#,##0.000"/>
    <numFmt numFmtId="167" formatCode="#,##0.00%"/>
    <numFmt numFmtId="168" formatCode="#,##0.0"/>
    <numFmt numFmtId="169" formatCode="m\/d\/yyyy"/>
    <numFmt numFmtId="170" formatCode="&quot;$&quot;#,##0.000_);[Red]\(&quot;$&quot;#,##0.000\)"/>
    <numFmt numFmtId="171" formatCode="&quot;$&quot;#,##0.0_);[Red]\(&quot;$&quot;#,##0.0\)"/>
  </numFmts>
  <fonts count="20" x14ac:knownFonts="1">
    <font>
      <sz val="10"/>
      <name val="Arial"/>
      <family val="2"/>
    </font>
    <font>
      <sz val="10"/>
      <name val="Arial"/>
      <family val="2"/>
    </font>
    <font>
      <b/>
      <sz val="10"/>
      <color indexed="8"/>
      <name val="Arial"/>
      <family val="2"/>
    </font>
    <font>
      <sz val="8"/>
      <color indexed="8"/>
      <name val="Arial"/>
      <family val="2"/>
    </font>
    <font>
      <b/>
      <sz val="8"/>
      <color indexed="8"/>
      <name val="Arial"/>
      <family val="2"/>
    </font>
    <font>
      <b/>
      <u/>
      <sz val="9"/>
      <color indexed="8"/>
      <name val="Arial"/>
      <family val="2"/>
    </font>
    <font>
      <b/>
      <i/>
      <sz val="8"/>
      <color indexed="8"/>
      <name val="Arial"/>
      <family val="2"/>
    </font>
    <font>
      <i/>
      <sz val="8"/>
      <color indexed="8"/>
      <name val="Arial"/>
      <family val="2"/>
    </font>
    <font>
      <b/>
      <sz val="8"/>
      <name val="Arial"/>
      <family val="2"/>
    </font>
    <font>
      <sz val="11"/>
      <name val="Arial"/>
      <family val="2"/>
    </font>
    <font>
      <b/>
      <sz val="12"/>
      <name val="Arial"/>
      <family val="2"/>
    </font>
    <font>
      <i/>
      <sz val="10"/>
      <name val="Arial"/>
      <family val="2"/>
    </font>
    <font>
      <b/>
      <u/>
      <sz val="10"/>
      <name val="Arial"/>
      <family val="2"/>
    </font>
    <font>
      <sz val="12"/>
      <name val="Arial"/>
      <family val="2"/>
    </font>
    <font>
      <b/>
      <sz val="10"/>
      <name val="Arial"/>
      <family val="2"/>
    </font>
    <font>
      <u/>
      <sz val="10"/>
      <color indexed="12"/>
      <name val="Arial"/>
      <family val="2"/>
    </font>
    <font>
      <b/>
      <sz val="11"/>
      <name val="Arial"/>
      <family val="2"/>
    </font>
    <font>
      <b/>
      <u/>
      <sz val="11"/>
      <name val="Arial"/>
      <family val="2"/>
    </font>
    <font>
      <i/>
      <sz val="11"/>
      <name val="Arial"/>
      <family val="2"/>
    </font>
    <font>
      <sz val="8"/>
      <name val="Verdana"/>
      <family val="2"/>
    </font>
  </fonts>
  <fills count="5">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indexed="28"/>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thin">
        <color theme="0"/>
      </left>
      <right style="thin">
        <color theme="0"/>
      </right>
      <top style="thin">
        <color theme="0"/>
      </top>
      <bottom style="thin">
        <color theme="0"/>
      </bottom>
      <diagonal/>
    </border>
  </borders>
  <cellStyleXfs count="349">
    <xf numFmtId="0" fontId="0" fillId="0" borderId="0">
      <alignment vertical="center"/>
    </xf>
    <xf numFmtId="0" fontId="2" fillId="2" borderId="0" applyBorder="0">
      <alignment vertical="top" shrinkToFit="1"/>
    </xf>
    <xf numFmtId="0" fontId="3" fillId="2" borderId="0" applyBorder="0">
      <alignment vertical="top" shrinkToFit="1"/>
    </xf>
    <xf numFmtId="0" fontId="4" fillId="2" borderId="1">
      <alignment vertical="top" shrinkToFit="1"/>
    </xf>
    <xf numFmtId="0" fontId="4" fillId="3" borderId="1">
      <alignment horizontal="left" vertical="top" shrinkToFit="1"/>
      <protection locked="0"/>
    </xf>
    <xf numFmtId="0" fontId="4" fillId="2" borderId="2">
      <alignment vertical="top" shrinkToFit="1"/>
    </xf>
    <xf numFmtId="0" fontId="4" fillId="2" borderId="2">
      <alignment horizontal="left" vertical="top" shrinkToFit="1"/>
    </xf>
    <xf numFmtId="0" fontId="4" fillId="2" borderId="3">
      <alignment vertical="top" shrinkToFit="1"/>
    </xf>
    <xf numFmtId="0" fontId="4" fillId="2" borderId="3">
      <alignment horizontal="left" vertical="top" shrinkToFit="1"/>
    </xf>
    <xf numFmtId="0" fontId="5" fillId="2" borderId="0" applyBorder="0">
      <alignment vertical="top" shrinkToFit="1"/>
    </xf>
    <xf numFmtId="0" fontId="4" fillId="2" borderId="4">
      <alignment horizontal="center" vertical="top" shrinkToFit="1"/>
    </xf>
    <xf numFmtId="0" fontId="4" fillId="2" borderId="5">
      <alignment horizontal="center" vertical="top" shrinkToFit="1"/>
    </xf>
    <xf numFmtId="0" fontId="4" fillId="2" borderId="1">
      <alignment horizontal="center" vertical="top" shrinkToFit="1"/>
    </xf>
    <xf numFmtId="0" fontId="4" fillId="2" borderId="6">
      <alignment vertical="top" shrinkToFit="1"/>
    </xf>
    <xf numFmtId="0" fontId="6" fillId="2" borderId="7">
      <alignment vertical="top" shrinkToFit="1"/>
    </xf>
    <xf numFmtId="0" fontId="7" fillId="2" borderId="8">
      <alignment vertical="top" shrinkToFit="1"/>
    </xf>
    <xf numFmtId="6" fontId="3" fillId="3" borderId="7">
      <alignment horizontal="right" vertical="top" shrinkToFit="1"/>
      <protection locked="0"/>
    </xf>
    <xf numFmtId="6" fontId="4" fillId="2" borderId="2">
      <alignment horizontal="right" vertical="top" shrinkToFit="1"/>
    </xf>
    <xf numFmtId="0" fontId="4" fillId="2" borderId="9">
      <alignment vertical="top" shrinkToFit="1"/>
    </xf>
    <xf numFmtId="0" fontId="6" fillId="2" borderId="0" applyBorder="0">
      <alignment vertical="top" shrinkToFit="1"/>
    </xf>
    <xf numFmtId="0" fontId="7" fillId="2" borderId="10">
      <alignment vertical="top" shrinkToFit="1"/>
    </xf>
    <xf numFmtId="6" fontId="3" fillId="3" borderId="0" applyBorder="0">
      <alignment horizontal="right" vertical="top" shrinkToFit="1"/>
      <protection locked="0"/>
    </xf>
    <xf numFmtId="6" fontId="4" fillId="2" borderId="11">
      <alignment horizontal="right" vertical="top" shrinkToFit="1"/>
    </xf>
    <xf numFmtId="0" fontId="4" fillId="2" borderId="12">
      <alignment vertical="top" shrinkToFit="1"/>
    </xf>
    <xf numFmtId="0" fontId="6" fillId="2" borderId="13">
      <alignment vertical="top" shrinkToFit="1"/>
    </xf>
    <xf numFmtId="0" fontId="7" fillId="2" borderId="14">
      <alignment vertical="top" shrinkToFit="1"/>
    </xf>
    <xf numFmtId="6" fontId="3" fillId="3" borderId="13">
      <alignment horizontal="right" vertical="top" shrinkToFit="1"/>
      <protection locked="0"/>
    </xf>
    <xf numFmtId="6" fontId="4" fillId="2" borderId="3">
      <alignment horizontal="right" vertical="top" shrinkToFit="1"/>
    </xf>
    <xf numFmtId="0" fontId="4" fillId="2" borderId="0" applyBorder="0">
      <alignment vertical="top" shrinkToFit="1"/>
    </xf>
    <xf numFmtId="0" fontId="3" fillId="2" borderId="0" applyBorder="0">
      <alignment vertical="top"/>
    </xf>
    <xf numFmtId="0" fontId="4" fillId="2" borderId="2">
      <alignment vertical="top"/>
    </xf>
    <xf numFmtId="0" fontId="4" fillId="2" borderId="2">
      <alignment horizontal="left" vertical="top"/>
    </xf>
    <xf numFmtId="0" fontId="6" fillId="2" borderId="11">
      <alignment vertical="top"/>
    </xf>
    <xf numFmtId="0" fontId="6" fillId="3" borderId="11">
      <alignment horizontal="left" vertical="top"/>
      <protection locked="0"/>
    </xf>
    <xf numFmtId="0" fontId="6" fillId="2" borderId="3">
      <alignment vertical="top"/>
    </xf>
    <xf numFmtId="0" fontId="6" fillId="3" borderId="3">
      <alignment horizontal="left" vertical="top"/>
      <protection locked="0"/>
    </xf>
    <xf numFmtId="3" fontId="4" fillId="2" borderId="7">
      <alignment horizontal="right" vertical="top" shrinkToFit="1"/>
    </xf>
    <xf numFmtId="3" fontId="4" fillId="2" borderId="2">
      <alignment horizontal="right" vertical="top" shrinkToFit="1"/>
    </xf>
    <xf numFmtId="0" fontId="6" fillId="2" borderId="11">
      <alignment vertical="top" shrinkToFit="1"/>
    </xf>
    <xf numFmtId="3" fontId="6" fillId="3" borderId="0" applyBorder="0">
      <alignment horizontal="right" vertical="top" shrinkToFit="1"/>
      <protection locked="0"/>
    </xf>
    <xf numFmtId="3" fontId="6" fillId="2" borderId="11">
      <alignment horizontal="right" vertical="top" shrinkToFit="1"/>
    </xf>
    <xf numFmtId="0" fontId="6" fillId="2" borderId="3">
      <alignment vertical="top" shrinkToFit="1"/>
    </xf>
    <xf numFmtId="3" fontId="6" fillId="3" borderId="13">
      <alignment horizontal="right" vertical="top" shrinkToFit="1"/>
      <protection locked="0"/>
    </xf>
    <xf numFmtId="3" fontId="6" fillId="2" borderId="3">
      <alignment horizontal="right" vertical="top" shrinkToFit="1"/>
    </xf>
    <xf numFmtId="3" fontId="6" fillId="3" borderId="11">
      <alignment horizontal="right" vertical="top" shrinkToFit="1"/>
      <protection locked="0"/>
    </xf>
    <xf numFmtId="3" fontId="6" fillId="3" borderId="3">
      <alignment horizontal="right" vertical="top" shrinkToFit="1"/>
      <protection locked="0"/>
    </xf>
    <xf numFmtId="164" fontId="4" fillId="2" borderId="2">
      <alignment horizontal="right" vertical="top" shrinkToFit="1"/>
    </xf>
    <xf numFmtId="164" fontId="4" fillId="3" borderId="11">
      <alignment horizontal="right" vertical="top" shrinkToFit="1"/>
      <protection locked="0"/>
    </xf>
    <xf numFmtId="164" fontId="4" fillId="3" borderId="3">
      <alignment horizontal="right" vertical="top" shrinkToFit="1"/>
      <protection locked="0"/>
    </xf>
    <xf numFmtId="4" fontId="4" fillId="2" borderId="7">
      <alignment horizontal="right" vertical="top" shrinkToFit="1"/>
    </xf>
    <xf numFmtId="4" fontId="4" fillId="2" borderId="2">
      <alignment horizontal="right" vertical="top" shrinkToFit="1"/>
    </xf>
    <xf numFmtId="4" fontId="6" fillId="3" borderId="0" applyBorder="0">
      <alignment horizontal="right" vertical="top" shrinkToFit="1"/>
      <protection locked="0"/>
    </xf>
    <xf numFmtId="4" fontId="6" fillId="2" borderId="11">
      <alignment horizontal="right" vertical="top" shrinkToFit="1"/>
    </xf>
    <xf numFmtId="4" fontId="6" fillId="3" borderId="13">
      <alignment horizontal="right" vertical="top" shrinkToFit="1"/>
      <protection locked="0"/>
    </xf>
    <xf numFmtId="4" fontId="6" fillId="2" borderId="3">
      <alignment horizontal="right" vertical="top" shrinkToFit="1"/>
    </xf>
    <xf numFmtId="0" fontId="4" fillId="2" borderId="15">
      <alignment horizontal="center" vertical="top" shrinkToFit="1"/>
    </xf>
    <xf numFmtId="0" fontId="3" fillId="3" borderId="7">
      <alignment horizontal="center" vertical="top" shrinkToFit="1"/>
      <protection locked="0"/>
    </xf>
    <xf numFmtId="0" fontId="3" fillId="3" borderId="8">
      <alignment horizontal="center" vertical="top" shrinkToFit="1"/>
      <protection locked="0"/>
    </xf>
    <xf numFmtId="165" fontId="3" fillId="3" borderId="0" applyBorder="0">
      <alignment horizontal="right" vertical="top" shrinkToFit="1"/>
      <protection locked="0"/>
    </xf>
    <xf numFmtId="165" fontId="3" fillId="3" borderId="10">
      <alignment horizontal="right" vertical="top" shrinkToFit="1"/>
      <protection locked="0"/>
    </xf>
    <xf numFmtId="165" fontId="3" fillId="2" borderId="0" applyBorder="0">
      <alignment horizontal="right" vertical="top" shrinkToFit="1"/>
    </xf>
    <xf numFmtId="165" fontId="3" fillId="2" borderId="10">
      <alignment horizontal="right" vertical="top" shrinkToFit="1"/>
    </xf>
    <xf numFmtId="8" fontId="3" fillId="3" borderId="0" applyBorder="0">
      <alignment horizontal="right" vertical="top" shrinkToFit="1"/>
      <protection locked="0"/>
    </xf>
    <xf numFmtId="8" fontId="3" fillId="3" borderId="10">
      <alignment horizontal="right" vertical="top" shrinkToFit="1"/>
      <protection locked="0"/>
    </xf>
    <xf numFmtId="8" fontId="3" fillId="2" borderId="0" applyBorder="0">
      <alignment horizontal="right" vertical="top" shrinkToFit="1"/>
    </xf>
    <xf numFmtId="8" fontId="3" fillId="2" borderId="10">
      <alignment horizontal="right" vertical="top" shrinkToFit="1"/>
    </xf>
    <xf numFmtId="0" fontId="3" fillId="3" borderId="0" applyBorder="0">
      <alignment horizontal="center" vertical="top" shrinkToFit="1"/>
      <protection locked="0"/>
    </xf>
    <xf numFmtId="0" fontId="3" fillId="3" borderId="10">
      <alignment horizontal="center" vertical="top" shrinkToFit="1"/>
      <protection locked="0"/>
    </xf>
    <xf numFmtId="8" fontId="3" fillId="2" borderId="13">
      <alignment horizontal="right" vertical="top" shrinkToFit="1"/>
    </xf>
    <xf numFmtId="8" fontId="3" fillId="2" borderId="14">
      <alignment horizontal="right" vertical="top" shrinkToFit="1"/>
    </xf>
    <xf numFmtId="0" fontId="4" fillId="2" borderId="1">
      <alignment horizontal="left" vertical="top" shrinkToFit="1"/>
    </xf>
    <xf numFmtId="6" fontId="4" fillId="2" borderId="7">
      <alignment horizontal="right" vertical="top" shrinkToFit="1"/>
    </xf>
    <xf numFmtId="6" fontId="6" fillId="2" borderId="0" applyBorder="0">
      <alignment horizontal="right" vertical="top" shrinkToFit="1"/>
    </xf>
    <xf numFmtId="6" fontId="6" fillId="2" borderId="11">
      <alignment horizontal="right" vertical="top" shrinkToFit="1"/>
    </xf>
    <xf numFmtId="6" fontId="4" fillId="2" borderId="13">
      <alignment horizontal="right" vertical="top" shrinkToFit="1"/>
    </xf>
    <xf numFmtId="0" fontId="7" fillId="2" borderId="11">
      <alignment vertical="top" shrinkToFit="1"/>
    </xf>
    <xf numFmtId="6" fontId="3" fillId="2" borderId="0" applyBorder="0">
      <alignment horizontal="right" vertical="top" shrinkToFit="1"/>
    </xf>
    <xf numFmtId="3" fontId="6" fillId="2" borderId="0" applyBorder="0">
      <alignment horizontal="right" vertical="top" shrinkToFit="1"/>
    </xf>
    <xf numFmtId="3" fontId="6" fillId="2" borderId="13">
      <alignment horizontal="right" vertical="top" shrinkToFit="1"/>
    </xf>
    <xf numFmtId="6" fontId="7" fillId="2" borderId="0" applyBorder="0">
      <alignment horizontal="right" vertical="top" shrinkToFit="1"/>
    </xf>
    <xf numFmtId="6" fontId="7" fillId="2" borderId="11">
      <alignment horizontal="right" vertical="top" shrinkToFit="1"/>
    </xf>
    <xf numFmtId="0" fontId="4" fillId="2" borderId="11">
      <alignment vertical="top" shrinkToFit="1"/>
    </xf>
    <xf numFmtId="6" fontId="4" fillId="2" borderId="0" applyBorder="0">
      <alignment horizontal="right" vertical="top" shrinkToFit="1"/>
    </xf>
    <xf numFmtId="6" fontId="6" fillId="2" borderId="13">
      <alignment horizontal="right" vertical="top" shrinkToFit="1"/>
    </xf>
    <xf numFmtId="6" fontId="6" fillId="2" borderId="3">
      <alignment horizontal="right" vertical="top" shrinkToFit="1"/>
    </xf>
    <xf numFmtId="4" fontId="6" fillId="2" borderId="0" applyBorder="0">
      <alignment horizontal="right" vertical="top" shrinkToFit="1"/>
    </xf>
    <xf numFmtId="4" fontId="4" fillId="2" borderId="13">
      <alignment horizontal="right" vertical="top" shrinkToFit="1"/>
    </xf>
    <xf numFmtId="4" fontId="4" fillId="2" borderId="3">
      <alignment horizontal="right" vertical="top" shrinkToFit="1"/>
    </xf>
    <xf numFmtId="0" fontId="4" fillId="2" borderId="7">
      <alignment vertical="top" shrinkToFit="1"/>
    </xf>
    <xf numFmtId="0" fontId="4" fillId="2" borderId="8">
      <alignment vertical="top" shrinkToFit="1"/>
    </xf>
    <xf numFmtId="0" fontId="6" fillId="2" borderId="10">
      <alignment vertical="top" shrinkToFit="1"/>
    </xf>
    <xf numFmtId="0" fontId="7" fillId="2" borderId="0" applyBorder="0">
      <alignment horizontal="center" vertical="top" shrinkToFit="1"/>
    </xf>
    <xf numFmtId="0" fontId="7" fillId="2" borderId="10">
      <alignment horizontal="center" vertical="top" shrinkToFit="1"/>
    </xf>
    <xf numFmtId="8" fontId="7" fillId="2" borderId="0" applyBorder="0">
      <alignment horizontal="right" vertical="top" shrinkToFit="1"/>
    </xf>
    <xf numFmtId="8" fontId="7" fillId="2" borderId="10">
      <alignment horizontal="right" vertical="top" shrinkToFit="1"/>
    </xf>
    <xf numFmtId="0" fontId="4" fillId="2" borderId="10">
      <alignment vertical="top" shrinkToFit="1"/>
    </xf>
    <xf numFmtId="0" fontId="7" fillId="2" borderId="3">
      <alignment vertical="top" shrinkToFit="1"/>
    </xf>
    <xf numFmtId="8" fontId="7" fillId="2" borderId="13">
      <alignment horizontal="right" vertical="top" shrinkToFit="1"/>
    </xf>
    <xf numFmtId="8" fontId="7" fillId="2" borderId="14">
      <alignment horizontal="right" vertical="top" shrinkToFit="1"/>
    </xf>
    <xf numFmtId="3" fontId="4" fillId="2" borderId="11">
      <alignment horizontal="right" vertical="top" shrinkToFit="1"/>
    </xf>
    <xf numFmtId="3" fontId="4" fillId="2" borderId="3">
      <alignment horizontal="right" vertical="top" shrinkToFit="1"/>
    </xf>
    <xf numFmtId="4" fontId="3" fillId="2" borderId="0" applyBorder="0">
      <alignment horizontal="right" vertical="top" shrinkToFit="1"/>
    </xf>
    <xf numFmtId="4" fontId="4" fillId="2" borderId="11">
      <alignment horizontal="right" vertical="top" shrinkToFit="1"/>
    </xf>
    <xf numFmtId="8" fontId="4" fillId="2" borderId="7">
      <alignment horizontal="right" vertical="top" shrinkToFit="1"/>
    </xf>
    <xf numFmtId="8" fontId="4" fillId="2" borderId="2">
      <alignment horizontal="right" vertical="top" shrinkToFit="1"/>
    </xf>
    <xf numFmtId="8" fontId="6" fillId="2" borderId="0" applyBorder="0">
      <alignment horizontal="right" vertical="top" shrinkToFit="1"/>
    </xf>
    <xf numFmtId="8" fontId="6" fillId="2" borderId="11">
      <alignment horizontal="right" vertical="top" shrinkToFit="1"/>
    </xf>
    <xf numFmtId="8" fontId="4" fillId="2" borderId="0" applyBorder="0">
      <alignment horizontal="right" vertical="top" shrinkToFit="1"/>
    </xf>
    <xf numFmtId="8" fontId="4" fillId="2" borderId="11">
      <alignment horizontal="right" vertical="top" shrinkToFit="1"/>
    </xf>
    <xf numFmtId="0" fontId="4" fillId="2" borderId="5">
      <alignment vertical="top" shrinkToFit="1"/>
    </xf>
    <xf numFmtId="165" fontId="4" fillId="2" borderId="0" applyBorder="0">
      <alignment horizontal="right" vertical="top" shrinkToFit="1"/>
    </xf>
    <xf numFmtId="165" fontId="4" fillId="2" borderId="11">
      <alignment horizontal="right" vertical="top" shrinkToFit="1"/>
    </xf>
    <xf numFmtId="165" fontId="6" fillId="2" borderId="0" applyBorder="0">
      <alignment horizontal="right" vertical="top" shrinkToFit="1"/>
    </xf>
    <xf numFmtId="165" fontId="6" fillId="2" borderId="11">
      <alignment horizontal="right" vertical="top" shrinkToFit="1"/>
    </xf>
    <xf numFmtId="165" fontId="4" fillId="2" borderId="13">
      <alignment horizontal="right" vertical="top" shrinkToFit="1"/>
    </xf>
    <xf numFmtId="165" fontId="4" fillId="2" borderId="3">
      <alignment horizontal="right" vertical="top" shrinkToFit="1"/>
    </xf>
    <xf numFmtId="4" fontId="6" fillId="2" borderId="13">
      <alignment horizontal="right" vertical="top" shrinkToFit="1"/>
    </xf>
    <xf numFmtId="4" fontId="4" fillId="2" borderId="0" applyBorder="0">
      <alignment horizontal="right" vertical="top" shrinkToFit="1"/>
    </xf>
    <xf numFmtId="0" fontId="4" fillId="2" borderId="5">
      <alignment horizontal="left" vertical="top" shrinkToFit="1"/>
    </xf>
    <xf numFmtId="0" fontId="4" fillId="4" borderId="0" applyBorder="0">
      <alignment vertical="top" shrinkToFit="1"/>
    </xf>
    <xf numFmtId="0" fontId="7" fillId="4" borderId="0" applyBorder="0">
      <alignment vertical="top" shrinkToFit="1"/>
    </xf>
    <xf numFmtId="0" fontId="4" fillId="4" borderId="0" applyBorder="0">
      <alignment horizontal="right" vertical="top" shrinkToFit="1"/>
    </xf>
    <xf numFmtId="0" fontId="3" fillId="4" borderId="0" applyBorder="0">
      <alignment vertical="top" shrinkToFit="1"/>
    </xf>
    <xf numFmtId="0" fontId="7" fillId="2" borderId="5">
      <alignment vertical="top" shrinkToFit="1"/>
    </xf>
    <xf numFmtId="0" fontId="4" fillId="2" borderId="5">
      <alignment horizontal="right" vertical="top" shrinkToFit="1"/>
    </xf>
    <xf numFmtId="0" fontId="3" fillId="2" borderId="5">
      <alignment vertical="top" shrinkToFit="1"/>
    </xf>
    <xf numFmtId="8" fontId="4" fillId="2" borderId="3">
      <alignment horizontal="right" vertical="top" shrinkToFit="1"/>
    </xf>
    <xf numFmtId="14" fontId="4" fillId="2" borderId="5">
      <alignment horizontal="right" vertical="top" shrinkToFit="1"/>
    </xf>
    <xf numFmtId="14" fontId="4" fillId="2" borderId="1">
      <alignment horizontal="right" vertical="top" shrinkToFit="1"/>
    </xf>
    <xf numFmtId="6" fontId="4" fillId="2" borderId="5">
      <alignment horizontal="right" vertical="top" shrinkToFit="1"/>
    </xf>
    <xf numFmtId="6" fontId="4" fillId="2" borderId="1">
      <alignment horizontal="right" vertical="top" shrinkToFit="1"/>
    </xf>
    <xf numFmtId="166" fontId="4" fillId="2" borderId="5">
      <alignment horizontal="right" vertical="top" shrinkToFit="1"/>
    </xf>
    <xf numFmtId="166" fontId="4" fillId="2" borderId="1">
      <alignment horizontal="right" vertical="top" shrinkToFit="1"/>
    </xf>
    <xf numFmtId="167" fontId="4" fillId="2" borderId="8">
      <alignment horizontal="right" vertical="top" shrinkToFit="1"/>
    </xf>
    <xf numFmtId="167" fontId="4" fillId="2" borderId="14">
      <alignment horizontal="right" vertical="top" shrinkToFit="1"/>
    </xf>
    <xf numFmtId="165" fontId="4" fillId="2" borderId="7">
      <alignment horizontal="right" vertical="top" shrinkToFit="1"/>
    </xf>
    <xf numFmtId="165" fontId="4" fillId="2" borderId="2">
      <alignment horizontal="right" vertical="top" shrinkToFit="1"/>
    </xf>
    <xf numFmtId="165" fontId="4" fillId="2" borderId="5">
      <alignment horizontal="right" vertical="top" shrinkToFit="1"/>
    </xf>
    <xf numFmtId="165" fontId="4" fillId="2" borderId="1">
      <alignment horizontal="right" vertical="top" shrinkToFit="1"/>
    </xf>
    <xf numFmtId="0" fontId="4" fillId="2" borderId="7">
      <alignment horizontal="left" vertical="top" shrinkToFit="1"/>
    </xf>
    <xf numFmtId="0" fontId="6" fillId="2" borderId="0" applyBorder="0">
      <alignment horizontal="left" vertical="top" shrinkToFit="1"/>
    </xf>
    <xf numFmtId="0" fontId="6" fillId="2" borderId="11">
      <alignment horizontal="left" vertical="top" shrinkToFit="1"/>
    </xf>
    <xf numFmtId="0" fontId="4" fillId="2" borderId="0" applyBorder="0">
      <alignment horizontal="left" vertical="top" shrinkToFit="1"/>
    </xf>
    <xf numFmtId="0" fontId="4" fillId="2" borderId="11">
      <alignment horizontal="left" vertical="top" shrinkToFit="1"/>
    </xf>
    <xf numFmtId="0" fontId="4" fillId="2" borderId="8">
      <alignment horizontal="left" vertical="top" shrinkToFit="1"/>
    </xf>
    <xf numFmtId="0" fontId="4" fillId="2" borderId="14">
      <alignment horizontal="left" vertical="top" shrinkToFit="1"/>
    </xf>
    <xf numFmtId="8" fontId="4" fillId="2" borderId="8">
      <alignment horizontal="right" vertical="top" shrinkToFit="1"/>
    </xf>
    <xf numFmtId="8" fontId="6" fillId="2" borderId="10">
      <alignment horizontal="right" vertical="top" shrinkToFit="1"/>
    </xf>
    <xf numFmtId="8" fontId="4" fillId="2" borderId="10">
      <alignment horizontal="right" vertical="top" shrinkToFit="1"/>
    </xf>
    <xf numFmtId="8" fontId="6" fillId="2" borderId="13">
      <alignment horizontal="right" vertical="top" shrinkToFit="1"/>
    </xf>
    <xf numFmtId="8" fontId="6" fillId="2" borderId="14">
      <alignment horizontal="right" vertical="top" shrinkToFit="1"/>
    </xf>
    <xf numFmtId="0" fontId="4" fillId="2" borderId="16">
      <alignment horizontal="left" vertical="top" shrinkToFit="1"/>
    </xf>
    <xf numFmtId="14" fontId="3" fillId="3" borderId="16">
      <alignment vertical="top" shrinkToFit="1"/>
      <protection locked="0"/>
    </xf>
    <xf numFmtId="0" fontId="4" fillId="2" borderId="17">
      <alignment horizontal="left" vertical="top" shrinkToFit="1"/>
    </xf>
    <xf numFmtId="0" fontId="3" fillId="2" borderId="16">
      <alignment vertical="top" shrinkToFit="1"/>
    </xf>
    <xf numFmtId="0" fontId="3" fillId="3" borderId="16">
      <alignment vertical="top" shrinkToFit="1"/>
      <protection locked="0"/>
    </xf>
    <xf numFmtId="0" fontId="4" fillId="3" borderId="16">
      <alignment vertical="top" shrinkToFit="1"/>
      <protection locked="0"/>
    </xf>
    <xf numFmtId="0" fontId="6" fillId="3" borderId="16">
      <alignment vertical="top" shrinkToFit="1"/>
      <protection locked="0"/>
    </xf>
    <xf numFmtId="0" fontId="7" fillId="3" borderId="16">
      <alignment vertical="top" shrinkToFit="1"/>
      <protection locked="0"/>
    </xf>
    <xf numFmtId="0" fontId="1" fillId="0" borderId="18">
      <alignment vertical="center"/>
    </xf>
    <xf numFmtId="4" fontId="4" fillId="3" borderId="10">
      <alignment horizontal="right" vertical="top"/>
      <protection locked="0"/>
    </xf>
    <xf numFmtId="3" fontId="4" fillId="3" borderId="7" applyNumberFormat="0" applyFont="0" applyFill="0" applyBorder="0" applyAlignment="0" applyProtection="0">
      <alignment horizontal="right" vertical="top"/>
      <protection locked="0"/>
    </xf>
    <xf numFmtId="3" fontId="4" fillId="3" borderId="8">
      <alignment horizontal="right" vertical="top"/>
      <protection locked="0"/>
    </xf>
    <xf numFmtId="3" fontId="7" fillId="3" borderId="0" applyNumberFormat="0" applyFont="0" applyFill="0" applyBorder="0" applyAlignment="0" applyProtection="0">
      <alignment horizontal="right" vertical="top"/>
      <protection locked="0"/>
    </xf>
    <xf numFmtId="3" fontId="7" fillId="3" borderId="10" applyNumberFormat="0" applyFont="0" applyFill="0" applyBorder="0" applyAlignment="0" applyProtection="0">
      <alignment horizontal="right" vertical="top"/>
      <protection locked="0"/>
    </xf>
    <xf numFmtId="3" fontId="6" fillId="3" borderId="10" applyNumberFormat="0" applyFont="0" applyFill="0" applyBorder="0" applyAlignment="0" applyProtection="0">
      <alignment horizontal="right" vertical="top"/>
      <protection locked="0"/>
    </xf>
    <xf numFmtId="3" fontId="4" fillId="2" borderId="14" applyNumberFormat="0" applyFont="0" applyFill="0" applyBorder="0" applyAlignment="0" applyProtection="0">
      <alignment horizontal="right" vertical="top"/>
    </xf>
    <xf numFmtId="3" fontId="4" fillId="3" borderId="10">
      <alignment horizontal="right" vertical="top"/>
      <protection locked="0"/>
    </xf>
    <xf numFmtId="8" fontId="4" fillId="2" borderId="5" applyNumberFormat="0" applyFont="0" applyFill="0" applyBorder="0" applyAlignment="0" applyProtection="0">
      <alignment horizontal="right" vertical="top"/>
    </xf>
    <xf numFmtId="3" fontId="4" fillId="2" borderId="15">
      <alignment horizontal="right" vertical="top"/>
    </xf>
    <xf numFmtId="168" fontId="4" fillId="3" borderId="5" applyNumberFormat="0" applyFont="0" applyFill="0" applyBorder="0" applyAlignment="0" applyProtection="0">
      <alignment horizontal="right" vertical="top"/>
      <protection locked="0"/>
    </xf>
    <xf numFmtId="168" fontId="4" fillId="3" borderId="15">
      <alignment horizontal="right" vertical="top"/>
      <protection locked="0"/>
    </xf>
    <xf numFmtId="8" fontId="4" fillId="3" borderId="1">
      <alignment horizontal="right" vertical="top"/>
      <protection locked="0"/>
    </xf>
    <xf numFmtId="0" fontId="4" fillId="2" borderId="2" applyNumberFormat="0" applyFont="0" applyFill="0" applyBorder="0" applyAlignment="0" applyProtection="0">
      <alignment horizontal="left" vertical="top"/>
    </xf>
    <xf numFmtId="0" fontId="4" fillId="3" borderId="11" applyNumberFormat="0" applyFont="0" applyFill="0" applyBorder="0" applyAlignment="0" applyProtection="0">
      <alignment horizontal="left" vertical="top"/>
      <protection locked="0"/>
    </xf>
    <xf numFmtId="0" fontId="4" fillId="3" borderId="3" applyNumberFormat="0" applyFont="0" applyFill="0" applyBorder="0" applyAlignment="0" applyProtection="0">
      <alignment horizontal="left" vertical="top"/>
      <protection locked="0"/>
    </xf>
    <xf numFmtId="169" fontId="4" fillId="2" borderId="2" applyNumberFormat="0" applyFont="0" applyFill="0" applyBorder="0" applyAlignment="0" applyProtection="0">
      <alignment horizontal="right" vertical="top"/>
    </xf>
    <xf numFmtId="169" fontId="4" fillId="3" borderId="11">
      <alignment horizontal="right" vertical="top"/>
      <protection locked="0"/>
    </xf>
    <xf numFmtId="169" fontId="4" fillId="3" borderId="3">
      <alignment horizontal="right" vertical="top"/>
      <protection locked="0"/>
    </xf>
    <xf numFmtId="4" fontId="4" fillId="2" borderId="2" applyNumberFormat="0" applyFont="0" applyFill="0" applyBorder="0" applyAlignment="0" applyProtection="0">
      <alignment horizontal="right" vertical="top"/>
    </xf>
    <xf numFmtId="4" fontId="4" fillId="3" borderId="11" applyNumberFormat="0" applyFont="0" applyFill="0" applyBorder="0" applyAlignment="0" applyProtection="0">
      <alignment horizontal="right" vertical="top"/>
      <protection locked="0"/>
    </xf>
    <xf numFmtId="4" fontId="4" fillId="2" borderId="3" applyNumberFormat="0" applyFont="0" applyFill="0" applyBorder="0" applyAlignment="0" applyProtection="0">
      <alignment horizontal="right" vertical="top"/>
    </xf>
    <xf numFmtId="8" fontId="4" fillId="3" borderId="11" applyNumberFormat="0" applyFont="0" applyFill="0" applyBorder="0" applyAlignment="0" applyProtection="0">
      <alignment horizontal="right" vertical="top"/>
      <protection locked="0"/>
    </xf>
    <xf numFmtId="6" fontId="4" fillId="2" borderId="2" applyNumberFormat="0" applyFont="0" applyFill="0" applyBorder="0" applyAlignment="0" applyProtection="0">
      <alignment horizontal="right" vertical="top"/>
    </xf>
    <xf numFmtId="6" fontId="4" fillId="3" borderId="11" applyNumberFormat="0" applyFont="0" applyFill="0" applyBorder="0" applyAlignment="0" applyProtection="0">
      <alignment horizontal="right" vertical="top"/>
      <protection locked="0"/>
    </xf>
    <xf numFmtId="6" fontId="4" fillId="2" borderId="3" applyNumberFormat="0" applyFont="0" applyFill="0" applyBorder="0" applyAlignment="0" applyProtection="0">
      <alignment horizontal="right" vertical="top"/>
    </xf>
    <xf numFmtId="3" fontId="4" fillId="2" borderId="2" applyNumberFormat="0" applyFont="0" applyFill="0" applyBorder="0" applyAlignment="0" applyProtection="0">
      <alignment horizontal="right" vertical="top"/>
    </xf>
    <xf numFmtId="3" fontId="4" fillId="3" borderId="11" applyNumberFormat="0" applyFont="0" applyFill="0" applyBorder="0" applyAlignment="0" applyProtection="0">
      <alignment horizontal="right" vertical="top"/>
      <protection locked="0"/>
    </xf>
    <xf numFmtId="6" fontId="4" fillId="2" borderId="7" applyNumberFormat="0" applyFont="0" applyFill="0" applyBorder="0" applyAlignment="0" applyProtection="0">
      <alignment horizontal="right" vertical="top"/>
    </xf>
    <xf numFmtId="6" fontId="4" fillId="2" borderId="8" applyNumberFormat="0" applyFont="0" applyFill="0" applyBorder="0" applyAlignment="0" applyProtection="0">
      <alignment horizontal="right" vertical="top"/>
    </xf>
    <xf numFmtId="6" fontId="6" fillId="3" borderId="0" applyNumberFormat="0" applyFont="0" applyFill="0" applyBorder="0" applyAlignment="0" applyProtection="0">
      <alignment horizontal="right" vertical="top"/>
      <protection locked="0"/>
    </xf>
    <xf numFmtId="6" fontId="6" fillId="3" borderId="10" applyNumberFormat="0" applyFont="0" applyFill="0" applyBorder="0" applyAlignment="0" applyProtection="0">
      <alignment horizontal="right" vertical="top"/>
      <protection locked="0"/>
    </xf>
    <xf numFmtId="6" fontId="4" fillId="2" borderId="0" applyNumberFormat="0" applyFont="0" applyFill="0" applyBorder="0" applyAlignment="0" applyProtection="0">
      <alignment horizontal="right" vertical="top"/>
    </xf>
    <xf numFmtId="6" fontId="4" fillId="2" borderId="10" applyNumberFormat="0" applyFont="0" applyFill="0" applyBorder="0" applyAlignment="0" applyProtection="0">
      <alignment horizontal="right" vertical="top"/>
    </xf>
    <xf numFmtId="165" fontId="4" fillId="2" borderId="0" applyNumberFormat="0" applyFont="0" applyFill="0" applyBorder="0" applyAlignment="0" applyProtection="0">
      <alignment horizontal="right" vertical="top"/>
    </xf>
    <xf numFmtId="165" fontId="4" fillId="2" borderId="10">
      <alignment horizontal="right" vertical="top"/>
    </xf>
    <xf numFmtId="165" fontId="6" fillId="3" borderId="10" applyNumberFormat="0" applyFont="0" applyFill="0" applyBorder="0" applyAlignment="0" applyProtection="0">
      <alignment horizontal="right" vertical="top"/>
      <protection locked="0"/>
    </xf>
    <xf numFmtId="165" fontId="4" fillId="2" borderId="14">
      <alignment horizontal="right" vertical="top"/>
    </xf>
    <xf numFmtId="168" fontId="6" fillId="3" borderId="0" applyNumberFormat="0" applyFont="0" applyFill="0" applyBorder="0" applyAlignment="0" applyProtection="0">
      <alignment horizontal="right" vertical="top"/>
      <protection locked="0"/>
    </xf>
    <xf numFmtId="168" fontId="6" fillId="3" borderId="10" applyNumberFormat="0" applyFont="0" applyFill="0" applyBorder="0" applyAlignment="0" applyProtection="0">
      <alignment horizontal="right" vertical="top"/>
      <protection locked="0"/>
    </xf>
    <xf numFmtId="168" fontId="4" fillId="2" borderId="13" applyNumberFormat="0" applyFont="0" applyFill="0" applyBorder="0" applyAlignment="0" applyProtection="0">
      <alignment horizontal="right" vertical="top"/>
    </xf>
    <xf numFmtId="168" fontId="4" fillId="2" borderId="14" applyNumberFormat="0" applyFont="0" applyFill="0" applyBorder="0" applyAlignment="0" applyProtection="0">
      <alignment horizontal="right" vertical="top"/>
    </xf>
    <xf numFmtId="6" fontId="4" fillId="3" borderId="5" applyNumberFormat="0" applyFont="0" applyFill="0" applyBorder="0" applyAlignment="0" applyProtection="0">
      <alignment horizontal="right" vertical="top"/>
      <protection locked="0"/>
    </xf>
    <xf numFmtId="6" fontId="4" fillId="3" borderId="15" applyNumberFormat="0" applyFont="0" applyFill="0" applyBorder="0" applyAlignment="0" applyProtection="0">
      <alignment horizontal="right" vertical="top"/>
      <protection locked="0"/>
    </xf>
    <xf numFmtId="167" fontId="4" fillId="3" borderId="7">
      <alignment horizontal="right" vertical="top"/>
      <protection locked="0"/>
    </xf>
    <xf numFmtId="169" fontId="4" fillId="3" borderId="0" applyBorder="0">
      <alignment horizontal="right" vertical="top"/>
      <protection locked="0"/>
    </xf>
    <xf numFmtId="6" fontId="4" fillId="3" borderId="0" applyBorder="0">
      <alignment horizontal="right" vertical="top"/>
      <protection locked="0"/>
    </xf>
    <xf numFmtId="167" fontId="4" fillId="3" borderId="0" applyBorder="0">
      <alignment horizontal="right" vertical="top"/>
      <protection locked="0"/>
    </xf>
    <xf numFmtId="6" fontId="4" fillId="3" borderId="10">
      <alignment horizontal="right" vertical="top"/>
      <protection locked="0"/>
    </xf>
    <xf numFmtId="169" fontId="4" fillId="2" borderId="5" applyNumberFormat="0" applyFont="0" applyFill="0" applyBorder="0" applyAlignment="0" applyProtection="0">
      <alignment horizontal="right" vertical="top"/>
    </xf>
    <xf numFmtId="6" fontId="4" fillId="2" borderId="5" applyNumberFormat="0" applyFont="0" applyFill="0" applyBorder="0" applyAlignment="0" applyProtection="0">
      <alignment horizontal="right" vertical="top"/>
    </xf>
    <xf numFmtId="4" fontId="4" fillId="2" borderId="5" applyNumberFormat="0" applyFont="0" applyFill="0" applyBorder="0" applyAlignment="0" applyProtection="0">
      <alignment horizontal="right" vertical="top"/>
    </xf>
    <xf numFmtId="167" fontId="4" fillId="2" borderId="5">
      <alignment horizontal="right" vertical="top"/>
    </xf>
    <xf numFmtId="164" fontId="4" fillId="2" borderId="5" applyNumberFormat="0" applyFont="0" applyFill="0" applyBorder="0" applyAlignment="0" applyProtection="0">
      <alignment horizontal="right" vertical="top"/>
    </xf>
    <xf numFmtId="6" fontId="4" fillId="2" borderId="15" applyNumberFormat="0" applyFont="0" applyFill="0" applyBorder="0" applyAlignment="0" applyProtection="0">
      <alignment horizontal="right" vertical="top"/>
    </xf>
    <xf numFmtId="6" fontId="4" fillId="2" borderId="13" applyNumberFormat="0" applyFont="0" applyFill="0" applyBorder="0" applyAlignment="0" applyProtection="0">
      <alignment horizontal="right" vertical="top"/>
    </xf>
    <xf numFmtId="4" fontId="4" fillId="3" borderId="5" applyNumberFormat="0" applyFont="0" applyFill="0" applyBorder="0" applyAlignment="0" applyProtection="0">
      <alignment horizontal="right" vertical="top"/>
      <protection locked="0"/>
    </xf>
    <xf numFmtId="4" fontId="4" fillId="3" borderId="15">
      <alignment horizontal="right" vertical="top"/>
      <protection locked="0"/>
    </xf>
    <xf numFmtId="164" fontId="4" fillId="3" borderId="2" applyNumberFormat="0" applyFont="0" applyFill="0" applyBorder="0" applyAlignment="0" applyProtection="0">
      <alignment horizontal="right" vertical="top"/>
      <protection locked="0"/>
    </xf>
    <xf numFmtId="164" fontId="4" fillId="3" borderId="3" applyNumberFormat="0" applyFont="0" applyFill="0" applyBorder="0" applyAlignment="0" applyProtection="0">
      <alignment horizontal="right" vertical="top"/>
      <protection locked="0"/>
    </xf>
    <xf numFmtId="6" fontId="3" fillId="2" borderId="7" applyNumberFormat="0" applyFont="0" applyFill="0" applyBorder="0" applyAlignment="0" applyProtection="0">
      <alignment horizontal="right" vertical="top"/>
    </xf>
    <xf numFmtId="6" fontId="3" fillId="2" borderId="8" applyNumberFormat="0" applyFont="0" applyFill="0" applyBorder="0" applyAlignment="0" applyProtection="0">
      <alignment horizontal="right" vertical="top"/>
    </xf>
    <xf numFmtId="164" fontId="3" fillId="2" borderId="13" applyNumberFormat="0" applyFont="0" applyFill="0" applyBorder="0" applyAlignment="0" applyProtection="0">
      <alignment horizontal="right" vertical="top"/>
    </xf>
    <xf numFmtId="164" fontId="4" fillId="2" borderId="3" applyNumberFormat="0" applyFont="0" applyFill="0" applyBorder="0" applyAlignment="0" applyProtection="0">
      <alignment horizontal="right" vertical="top"/>
    </xf>
    <xf numFmtId="164" fontId="3" fillId="2" borderId="14" applyNumberFormat="0" applyFont="0" applyFill="0" applyBorder="0" applyAlignment="0" applyProtection="0">
      <alignment horizontal="right" vertical="top"/>
    </xf>
    <xf numFmtId="6" fontId="3" fillId="2" borderId="0" applyNumberFormat="0" applyFont="0" applyFill="0" applyBorder="0" applyAlignment="0" applyProtection="0">
      <alignment horizontal="right" vertical="top"/>
    </xf>
    <xf numFmtId="6" fontId="4" fillId="2" borderId="11" applyNumberFormat="0" applyFont="0" applyFill="0" applyBorder="0" applyAlignment="0" applyProtection="0">
      <alignment horizontal="right" vertical="top"/>
    </xf>
    <xf numFmtId="6" fontId="3" fillId="2" borderId="10" applyNumberFormat="0" applyFont="0" applyFill="0" applyBorder="0" applyAlignment="0" applyProtection="0">
      <alignment horizontal="right" vertical="top"/>
    </xf>
    <xf numFmtId="6" fontId="3" fillId="2" borderId="5" applyNumberFormat="0" applyFont="0" applyFill="0" applyBorder="0" applyAlignment="0" applyProtection="0">
      <alignment horizontal="right" vertical="top"/>
    </xf>
    <xf numFmtId="6" fontId="4" fillId="2" borderId="1" applyNumberFormat="0" applyFont="0" applyFill="0" applyBorder="0" applyAlignment="0" applyProtection="0">
      <alignment horizontal="right" vertical="top"/>
    </xf>
    <xf numFmtId="6" fontId="3" fillId="2" borderId="15" applyNumberFormat="0" applyFont="0" applyFill="0" applyBorder="0" applyAlignment="0" applyProtection="0">
      <alignment horizontal="right" vertical="top"/>
    </xf>
    <xf numFmtId="6" fontId="6" fillId="2" borderId="0" applyNumberFormat="0" applyFont="0" applyFill="0" applyBorder="0" applyAlignment="0" applyProtection="0">
      <alignment horizontal="right" vertical="top"/>
    </xf>
    <xf numFmtId="6" fontId="6" fillId="2" borderId="10" applyNumberFormat="0" applyFont="0" applyFill="0" applyBorder="0" applyAlignment="0" applyProtection="0">
      <alignment horizontal="right" vertical="top"/>
    </xf>
    <xf numFmtId="6" fontId="4" fillId="2" borderId="14" applyNumberFormat="0" applyFont="0" applyFill="0" applyBorder="0" applyAlignment="0" applyProtection="0">
      <alignment horizontal="right" vertical="top"/>
    </xf>
    <xf numFmtId="8" fontId="4" fillId="2" borderId="1" applyNumberFormat="0" applyFont="0" applyFill="0" applyBorder="0" applyAlignment="0" applyProtection="0">
      <alignment horizontal="right" vertical="top"/>
    </xf>
    <xf numFmtId="8" fontId="4" fillId="2" borderId="15">
      <alignment horizontal="right" vertical="top"/>
    </xf>
    <xf numFmtId="6" fontId="3" fillId="2" borderId="13" applyNumberFormat="0" applyFont="0" applyFill="0" applyBorder="0" applyAlignment="0" applyProtection="0">
      <alignment horizontal="right" vertical="top"/>
    </xf>
    <xf numFmtId="6" fontId="3" fillId="2" borderId="14" applyNumberFormat="0" applyFont="0" applyFill="0" applyBorder="0" applyAlignment="0" applyProtection="0">
      <alignment horizontal="right" vertical="top"/>
    </xf>
    <xf numFmtId="8" fontId="3" fillId="2" borderId="5" applyNumberFormat="0" applyFont="0" applyFill="0" applyBorder="0" applyAlignment="0" applyProtection="0">
      <alignment horizontal="right" vertical="top"/>
    </xf>
    <xf numFmtId="8" fontId="3" fillId="2" borderId="15">
      <alignment horizontal="right" vertical="top"/>
    </xf>
    <xf numFmtId="164" fontId="3" fillId="2" borderId="7" applyNumberFormat="0" applyFont="0" applyFill="0" applyBorder="0" applyAlignment="0" applyProtection="0">
      <alignment horizontal="right" vertical="top"/>
    </xf>
    <xf numFmtId="164" fontId="3" fillId="2" borderId="8" applyNumberFormat="0" applyFont="0" applyFill="0" applyBorder="0" applyAlignment="0" applyProtection="0">
      <alignment horizontal="right" vertical="top"/>
    </xf>
    <xf numFmtId="4" fontId="3" fillId="2" borderId="7" applyNumberFormat="0" applyFont="0" applyFill="0" applyBorder="0" applyAlignment="0" applyProtection="0">
      <alignment horizontal="right" vertical="top"/>
    </xf>
    <xf numFmtId="4" fontId="3" fillId="2" borderId="8" applyNumberFormat="0" applyFont="0" applyFill="0" applyBorder="0" applyAlignment="0" applyProtection="0">
      <alignment horizontal="right" vertical="top"/>
    </xf>
    <xf numFmtId="4" fontId="3" fillId="2" borderId="13" applyNumberFormat="0" applyFont="0" applyFill="0" applyBorder="0" applyAlignment="0" applyProtection="0">
      <alignment horizontal="right" vertical="top"/>
    </xf>
    <xf numFmtId="4" fontId="3" fillId="2" borderId="14" applyNumberFormat="0" applyFont="0" applyFill="0" applyBorder="0" applyAlignment="0" applyProtection="0">
      <alignment horizontal="right" vertical="top"/>
    </xf>
    <xf numFmtId="4" fontId="3" fillId="2" borderId="0" applyNumberFormat="0" applyFont="0" applyFill="0" applyBorder="0" applyAlignment="0" applyProtection="0">
      <alignment horizontal="right" vertical="top"/>
    </xf>
    <xf numFmtId="4" fontId="4" fillId="2" borderId="11" applyNumberFormat="0" applyFont="0" applyFill="0" applyBorder="0" applyAlignment="0" applyProtection="0">
      <alignment horizontal="right" vertical="top"/>
    </xf>
    <xf numFmtId="4" fontId="3" fillId="2" borderId="10" applyNumberFormat="0" applyFont="0" applyFill="0" applyBorder="0" applyAlignment="0" applyProtection="0">
      <alignment horizontal="right" vertical="top"/>
    </xf>
    <xf numFmtId="168" fontId="3" fillId="2" borderId="0" applyNumberFormat="0" applyFont="0" applyFill="0" applyBorder="0" applyAlignment="0" applyProtection="0">
      <alignment horizontal="right" vertical="top"/>
    </xf>
    <xf numFmtId="168" fontId="4" fillId="2" borderId="11" applyNumberFormat="0" applyFont="0" applyFill="0" applyBorder="0" applyAlignment="0" applyProtection="0">
      <alignment horizontal="right" vertical="top"/>
    </xf>
    <xf numFmtId="168" fontId="3" fillId="2" borderId="10" applyNumberFormat="0" applyFont="0" applyFill="0" applyBorder="0" applyAlignment="0" applyProtection="0">
      <alignment horizontal="right" vertical="top"/>
    </xf>
    <xf numFmtId="0" fontId="4" fillId="2" borderId="7" applyNumberFormat="0" applyFont="0" applyFill="0" applyBorder="0" applyAlignment="0" applyProtection="0">
      <alignment vertical="top"/>
    </xf>
    <xf numFmtId="0" fontId="4" fillId="2" borderId="8" applyNumberFormat="0" applyFont="0" applyFill="0" applyBorder="0" applyAlignment="0" applyProtection="0">
      <alignment vertical="top"/>
    </xf>
    <xf numFmtId="0" fontId="4" fillId="2" borderId="10" applyNumberFormat="0" applyFont="0" applyFill="0" applyBorder="0" applyAlignment="0" applyProtection="0">
      <alignment vertical="top"/>
    </xf>
    <xf numFmtId="6" fontId="7" fillId="2" borderId="0" applyNumberFormat="0" applyFont="0" applyFill="0" applyBorder="0" applyAlignment="0" applyProtection="0">
      <alignment horizontal="right" vertical="top"/>
    </xf>
    <xf numFmtId="6" fontId="7" fillId="2" borderId="10" applyNumberFormat="0" applyFont="0" applyFill="0" applyBorder="0" applyAlignment="0" applyProtection="0">
      <alignment horizontal="right" vertical="top"/>
    </xf>
    <xf numFmtId="164" fontId="4" fillId="2" borderId="13" applyNumberFormat="0" applyFont="0" applyFill="0" applyBorder="0" applyAlignment="0" applyProtection="0">
      <alignment horizontal="right" vertical="top"/>
    </xf>
    <xf numFmtId="170" fontId="4" fillId="2" borderId="2" applyNumberFormat="0" applyFont="0" applyFill="0" applyBorder="0" applyAlignment="0" applyProtection="0">
      <alignment horizontal="right" vertical="top"/>
    </xf>
    <xf numFmtId="170" fontId="4" fillId="2" borderId="11" applyNumberFormat="0" applyFont="0" applyFill="0" applyBorder="0" applyAlignment="0" applyProtection="0">
      <alignment horizontal="right" vertical="top"/>
    </xf>
    <xf numFmtId="170" fontId="3" fillId="2" borderId="0" applyNumberFormat="0" applyFont="0" applyFill="0" applyBorder="0" applyAlignment="0" applyProtection="0">
      <alignment horizontal="right" vertical="top"/>
    </xf>
    <xf numFmtId="170" fontId="3" fillId="2" borderId="10" applyNumberFormat="0" applyFont="0" applyFill="0" applyBorder="0" applyAlignment="0" applyProtection="0">
      <alignment horizontal="right" vertical="top"/>
    </xf>
    <xf numFmtId="168" fontId="4" fillId="2" borderId="3" applyNumberFormat="0" applyFont="0" applyFill="0" applyBorder="0" applyAlignment="0" applyProtection="0">
      <alignment horizontal="right" vertical="top"/>
    </xf>
    <xf numFmtId="3" fontId="7" fillId="2" borderId="13" applyNumberFormat="0" applyFont="0" applyFill="0" applyBorder="0" applyAlignment="0" applyProtection="0">
      <alignment horizontal="right" vertical="top"/>
    </xf>
    <xf numFmtId="3" fontId="7" fillId="2" borderId="14">
      <alignment horizontal="right" vertical="top"/>
    </xf>
    <xf numFmtId="164" fontId="4" fillId="2" borderId="14" applyNumberFormat="0" applyFont="0" applyFill="0" applyBorder="0" applyAlignment="0" applyProtection="0">
      <alignment horizontal="right" vertical="top"/>
    </xf>
    <xf numFmtId="0" fontId="6" fillId="2" borderId="0" applyNumberFormat="0" applyFont="0" applyFill="0" applyBorder="0" applyAlignment="0" applyProtection="0">
      <alignment vertical="top"/>
    </xf>
    <xf numFmtId="0" fontId="6" fillId="2" borderId="10" applyNumberFormat="0" applyFont="0" applyFill="0" applyBorder="0" applyAlignment="0" applyProtection="0">
      <alignment vertical="top"/>
    </xf>
    <xf numFmtId="0" fontId="7" fillId="2" borderId="0" applyNumberFormat="0" applyFont="0" applyFill="0" applyBorder="0" applyAlignment="0" applyProtection="0">
      <alignment vertical="top"/>
    </xf>
    <xf numFmtId="0" fontId="7" fillId="2" borderId="10" applyNumberFormat="0" applyFont="0" applyFill="0" applyBorder="0" applyAlignment="0" applyProtection="0">
      <alignment vertical="top"/>
    </xf>
    <xf numFmtId="6" fontId="7" fillId="2" borderId="13" applyNumberFormat="0" applyFont="0" applyFill="0" applyBorder="0" applyAlignment="0" applyProtection="0">
      <alignment horizontal="right" vertical="top"/>
    </xf>
    <xf numFmtId="6" fontId="7" fillId="2" borderId="14" applyNumberFormat="0" applyFont="0" applyFill="0" applyBorder="0" applyAlignment="0" applyProtection="0">
      <alignment horizontal="right" vertical="top"/>
    </xf>
    <xf numFmtId="6" fontId="6" fillId="2" borderId="13" applyNumberFormat="0" applyFont="0" applyFill="0" applyBorder="0" applyAlignment="0" applyProtection="0">
      <alignment horizontal="right" vertical="top"/>
    </xf>
    <xf numFmtId="6" fontId="6" fillId="2" borderId="14">
      <alignment horizontal="right" vertical="top"/>
    </xf>
    <xf numFmtId="166" fontId="4" fillId="2" borderId="0" applyNumberFormat="0" applyFont="0" applyFill="0" applyBorder="0" applyAlignment="0" applyProtection="0">
      <alignment horizontal="right" vertical="top"/>
    </xf>
    <xf numFmtId="166" fontId="4" fillId="2" borderId="11">
      <alignment horizontal="right" vertical="top"/>
    </xf>
    <xf numFmtId="166" fontId="4" fillId="2" borderId="10">
      <alignment horizontal="right" vertical="top"/>
    </xf>
    <xf numFmtId="170" fontId="4" fillId="2" borderId="3" applyNumberFormat="0" applyFont="0" applyFill="0" applyBorder="0" applyAlignment="0" applyProtection="0">
      <alignment horizontal="right" vertical="top"/>
    </xf>
    <xf numFmtId="8" fontId="3" fillId="2" borderId="0" applyNumberFormat="0" applyFont="0" applyFill="0" applyBorder="0" applyAlignment="0" applyProtection="0">
      <alignment horizontal="right" vertical="top"/>
    </xf>
    <xf numFmtId="8" fontId="3" fillId="2" borderId="10" applyNumberFormat="0" applyFont="0" applyFill="0" applyBorder="0" applyAlignment="0" applyProtection="0">
      <alignment horizontal="right" vertical="top"/>
    </xf>
    <xf numFmtId="4" fontId="4" fillId="2" borderId="0" applyNumberFormat="0" applyFont="0" applyFill="0" applyBorder="0" applyAlignment="0" applyProtection="0">
      <alignment horizontal="right" vertical="top"/>
    </xf>
    <xf numFmtId="4" fontId="4" fillId="2" borderId="10" applyNumberFormat="0" applyFont="0" applyFill="0" applyBorder="0" applyAlignment="0" applyProtection="0">
      <alignment horizontal="right" vertical="top"/>
    </xf>
    <xf numFmtId="4" fontId="6" fillId="2" borderId="13" applyNumberFormat="0" applyFont="0" applyFill="0" applyBorder="0" applyAlignment="0" applyProtection="0">
      <alignment horizontal="right" vertical="top"/>
    </xf>
    <xf numFmtId="4" fontId="6" fillId="2" borderId="14">
      <alignment horizontal="right" vertical="top"/>
    </xf>
    <xf numFmtId="171" fontId="4" fillId="2" borderId="0" applyNumberFormat="0" applyFont="0" applyFill="0" applyBorder="0" applyAlignment="0" applyProtection="0">
      <alignment horizontal="right" vertical="top"/>
    </xf>
    <xf numFmtId="171" fontId="4" fillId="2" borderId="11" applyNumberFormat="0" applyFont="0" applyFill="0" applyBorder="0" applyAlignment="0" applyProtection="0">
      <alignment horizontal="right" vertical="top"/>
    </xf>
    <xf numFmtId="171" fontId="4" fillId="2" borderId="10" applyNumberFormat="0" applyFont="0" applyFill="0" applyBorder="0" applyAlignment="0" applyProtection="0">
      <alignment horizontal="right" vertical="top"/>
    </xf>
    <xf numFmtId="171" fontId="6" fillId="2" borderId="0" applyNumberFormat="0" applyFont="0" applyFill="0" applyBorder="0" applyAlignment="0" applyProtection="0">
      <alignment horizontal="right" vertical="top"/>
    </xf>
    <xf numFmtId="171" fontId="6" fillId="2" borderId="10" applyNumberFormat="0" applyFont="0" applyFill="0" applyBorder="0" applyAlignment="0" applyProtection="0">
      <alignment horizontal="right" vertical="top"/>
    </xf>
    <xf numFmtId="171" fontId="3" fillId="2" borderId="0" applyNumberFormat="0" applyFont="0" applyFill="0" applyBorder="0" applyAlignment="0" applyProtection="0">
      <alignment horizontal="right" vertical="top"/>
    </xf>
    <xf numFmtId="171" fontId="3" fillId="2" borderId="10" applyNumberFormat="0" applyFont="0" applyFill="0" applyBorder="0" applyAlignment="0" applyProtection="0">
      <alignment horizontal="right" vertical="top"/>
    </xf>
    <xf numFmtId="8" fontId="6" fillId="2" borderId="13" applyNumberFormat="0" applyFont="0" applyFill="0" applyBorder="0" applyAlignment="0" applyProtection="0">
      <alignment horizontal="right" vertical="top"/>
    </xf>
    <xf numFmtId="8" fontId="6" fillId="2" borderId="14">
      <alignment horizontal="right" vertical="top"/>
    </xf>
    <xf numFmtId="3" fontId="3" fillId="2" borderId="13" applyNumberFormat="0" applyFont="0" applyFill="0" applyBorder="0" applyAlignment="0" applyProtection="0">
      <alignment horizontal="right" vertical="top"/>
    </xf>
    <xf numFmtId="3" fontId="3" fillId="2" borderId="14">
      <alignment horizontal="right" vertical="top"/>
    </xf>
    <xf numFmtId="0" fontId="4" fillId="2" borderId="11" applyNumberFormat="0" applyFont="0" applyFill="0" applyBorder="0" applyAlignment="0" applyProtection="0">
      <alignment horizontal="left" vertical="top"/>
    </xf>
    <xf numFmtId="0" fontId="4" fillId="2" borderId="3" applyNumberFormat="0" applyFont="0" applyFill="0" applyBorder="0" applyAlignment="0" applyProtection="0">
      <alignment horizontal="left" vertical="top"/>
    </xf>
    <xf numFmtId="169" fontId="4" fillId="2" borderId="11">
      <alignment horizontal="right" vertical="top"/>
    </xf>
    <xf numFmtId="169" fontId="4" fillId="2" borderId="3">
      <alignment horizontal="right" vertical="top"/>
    </xf>
    <xf numFmtId="169" fontId="4" fillId="2" borderId="7">
      <alignment horizontal="right" vertical="top"/>
    </xf>
    <xf numFmtId="169" fontId="4" fillId="2" borderId="0" applyBorder="0">
      <alignment horizontal="right" vertical="top"/>
    </xf>
    <xf numFmtId="0" fontId="4" fillId="2" borderId="1">
      <alignment horizontal="left" vertical="top"/>
    </xf>
    <xf numFmtId="0" fontId="4" fillId="2" borderId="5" applyNumberFormat="0" applyFont="0" applyFill="0" applyBorder="0" applyAlignment="0" applyProtection="0">
      <alignment horizontal="left" vertical="top"/>
    </xf>
    <xf numFmtId="0" fontId="4" fillId="4" borderId="0" applyNumberFormat="0" applyFont="0" applyFill="0" applyBorder="0" applyAlignment="0" applyProtection="0">
      <alignment vertical="top"/>
    </xf>
    <xf numFmtId="0" fontId="7" fillId="4" borderId="0" applyNumberFormat="0" applyFont="0" applyFill="0" applyBorder="0" applyAlignment="0" applyProtection="0">
      <alignment vertical="top"/>
    </xf>
    <xf numFmtId="0" fontId="4" fillId="4" borderId="0" applyNumberFormat="0" applyFont="0" applyFill="0" applyBorder="0" applyAlignment="0" applyProtection="0">
      <alignment horizontal="right" vertical="top"/>
    </xf>
    <xf numFmtId="0" fontId="3" fillId="4" borderId="0" applyNumberFormat="0" applyFont="0" applyFill="0" applyBorder="0" applyAlignment="0" applyProtection="0">
      <alignment vertical="top"/>
    </xf>
    <xf numFmtId="0" fontId="7" fillId="2" borderId="5" applyNumberFormat="0" applyFont="0" applyFill="0" applyBorder="0" applyAlignment="0" applyProtection="0">
      <alignment vertical="top"/>
    </xf>
    <xf numFmtId="0" fontId="4" fillId="2" borderId="5" applyNumberFormat="0" applyFont="0" applyFill="0" applyBorder="0" applyAlignment="0" applyProtection="0">
      <alignment horizontal="right" vertical="top"/>
    </xf>
    <xf numFmtId="0" fontId="4" fillId="2" borderId="4" applyNumberFormat="0" applyFont="0" applyFill="0" applyBorder="0" applyAlignment="0" applyProtection="0">
      <alignment vertical="top"/>
    </xf>
    <xf numFmtId="170" fontId="4" fillId="2" borderId="5" applyNumberFormat="0" applyFont="0" applyFill="0" applyBorder="0" applyAlignment="0" applyProtection="0">
      <alignment horizontal="right" vertical="top"/>
    </xf>
    <xf numFmtId="170" fontId="4" fillId="2" borderId="1" applyNumberFormat="0" applyFont="0" applyFill="0" applyBorder="0" applyAlignment="0" applyProtection="0">
      <alignment horizontal="right" vertical="top"/>
    </xf>
    <xf numFmtId="170" fontId="6" fillId="2" borderId="13" applyNumberFormat="0" applyFont="0" applyFill="0" applyBorder="0" applyAlignment="0" applyProtection="0">
      <alignment horizontal="right" vertical="top"/>
    </xf>
    <xf numFmtId="165" fontId="4" fillId="3" borderId="0" applyNumberFormat="0" applyFont="0" applyFill="0" applyBorder="0" applyAlignment="0" applyProtection="0">
      <alignment horizontal="right" vertical="top"/>
      <protection locked="0"/>
    </xf>
    <xf numFmtId="165" fontId="4" fillId="2" borderId="5" applyNumberFormat="0" applyFont="0" applyFill="0" applyBorder="0" applyAlignment="0" applyProtection="0">
      <alignment horizontal="right" vertical="top"/>
    </xf>
    <xf numFmtId="165" fontId="4" fillId="2" borderId="1" applyNumberFormat="0" applyFont="0" applyFill="0" applyBorder="0" applyAlignment="0" applyProtection="0">
      <alignment horizontal="right" vertical="top"/>
    </xf>
    <xf numFmtId="3" fontId="4" fillId="2" borderId="5" applyNumberFormat="0" applyFont="0" applyFill="0" applyBorder="0" applyAlignment="0" applyProtection="0">
      <alignment horizontal="right" vertical="top"/>
    </xf>
    <xf numFmtId="3" fontId="4" fillId="2" borderId="1" applyNumberFormat="0" applyFont="0" applyFill="0" applyBorder="0" applyAlignment="0" applyProtection="0">
      <alignment horizontal="right" vertical="top"/>
    </xf>
    <xf numFmtId="3" fontId="6" fillId="2" borderId="13" applyNumberFormat="0" applyFont="0" applyFill="0" applyBorder="0" applyAlignment="0" applyProtection="0">
      <alignment horizontal="right" vertical="top"/>
    </xf>
    <xf numFmtId="4" fontId="7" fillId="2" borderId="0" applyNumberFormat="0" applyFont="0" applyFill="0" applyBorder="0" applyAlignment="0" applyProtection="0">
      <alignment horizontal="right" vertical="top"/>
    </xf>
    <xf numFmtId="4" fontId="4" fillId="2" borderId="1" applyNumberFormat="0" applyFont="0" applyFill="0" applyBorder="0" applyAlignment="0" applyProtection="0">
      <alignment horizontal="right" vertical="top"/>
    </xf>
    <xf numFmtId="171" fontId="4" fillId="2" borderId="7" applyNumberFormat="0" applyFont="0" applyFill="0" applyBorder="0" applyAlignment="0" applyProtection="0">
      <alignment horizontal="right" vertical="top"/>
    </xf>
    <xf numFmtId="171" fontId="4" fillId="2" borderId="2" applyNumberFormat="0" applyFont="0" applyFill="0" applyBorder="0" applyAlignment="0" applyProtection="0">
      <alignment horizontal="right" vertical="top"/>
    </xf>
    <xf numFmtId="171" fontId="7" fillId="2" borderId="0" applyNumberFormat="0" applyFont="0" applyFill="0" applyBorder="0" applyAlignment="0" applyProtection="0">
      <alignment horizontal="right" vertical="top"/>
    </xf>
    <xf numFmtId="171" fontId="4" fillId="2" borderId="5" applyNumberFormat="0" applyFont="0" applyFill="0" applyBorder="0" applyAlignment="0" applyProtection="0">
      <alignment horizontal="right" vertical="top"/>
    </xf>
    <xf numFmtId="171" fontId="4" fillId="2" borderId="1" applyNumberFormat="0" applyFont="0" applyFill="0" applyBorder="0" applyAlignment="0" applyProtection="0">
      <alignment horizontal="right" vertical="top"/>
    </xf>
    <xf numFmtId="171" fontId="6" fillId="2" borderId="13" applyNumberFormat="0" applyFont="0" applyFill="0" applyBorder="0" applyAlignment="0" applyProtection="0">
      <alignment horizontal="right" vertical="top"/>
    </xf>
    <xf numFmtId="171" fontId="4" fillId="2" borderId="3" applyNumberFormat="0" applyFont="0" applyFill="0" applyBorder="0" applyAlignment="0" applyProtection="0">
      <alignment horizontal="right" vertical="top"/>
    </xf>
    <xf numFmtId="169" fontId="4" fillId="2" borderId="1" applyNumberFormat="0" applyFont="0" applyFill="0" applyBorder="0" applyAlignment="0" applyProtection="0">
      <alignment horizontal="right" vertical="top"/>
    </xf>
    <xf numFmtId="164" fontId="4" fillId="2" borderId="1" applyNumberFormat="0" applyFont="0" applyFill="0" applyBorder="0" applyAlignment="0" applyProtection="0">
      <alignment horizontal="right" vertical="top"/>
    </xf>
    <xf numFmtId="4" fontId="4" fillId="2" borderId="13" applyNumberFormat="0" applyFont="0" applyFill="0" applyBorder="0" applyAlignment="0" applyProtection="0">
      <alignment horizontal="right" vertical="top"/>
    </xf>
    <xf numFmtId="171" fontId="4" fillId="2" borderId="13" applyNumberFormat="0" applyFont="0" applyFill="0" applyBorder="0" applyAlignment="0" applyProtection="0">
      <alignment horizontal="right" vertical="top"/>
    </xf>
    <xf numFmtId="169" fontId="4" fillId="2" borderId="8" applyNumberFormat="0" applyFont="0" applyFill="0" applyBorder="0" applyAlignment="0" applyProtection="0">
      <alignment horizontal="right" vertical="top"/>
    </xf>
    <xf numFmtId="169" fontId="4" fillId="2" borderId="14" applyNumberFormat="0" applyFont="0" applyFill="0" applyBorder="0" applyAlignment="0" applyProtection="0">
      <alignment horizontal="right" vertical="top"/>
    </xf>
    <xf numFmtId="167" fontId="4" fillId="2" borderId="8">
      <alignment horizontal="right" vertical="top"/>
    </xf>
    <xf numFmtId="167" fontId="4" fillId="2" borderId="10">
      <alignment horizontal="right" vertical="top"/>
    </xf>
    <xf numFmtId="167" fontId="4" fillId="2" borderId="15">
      <alignment horizontal="right" vertical="top"/>
    </xf>
    <xf numFmtId="168" fontId="4" fillId="2" borderId="5" applyNumberFormat="0" applyFont="0" applyFill="0" applyBorder="0" applyAlignment="0" applyProtection="0">
      <alignment horizontal="right" vertical="top"/>
    </xf>
    <xf numFmtId="168" fontId="4" fillId="2" borderId="1" applyNumberFormat="0" applyFont="0" applyFill="0" applyBorder="0" applyAlignment="0" applyProtection="0">
      <alignment horizontal="right" vertical="top"/>
    </xf>
    <xf numFmtId="164" fontId="4" fillId="2" borderId="15" applyNumberFormat="0" applyFont="0" applyFill="0" applyBorder="0" applyAlignment="0" applyProtection="0">
      <alignment horizontal="right" vertical="top"/>
    </xf>
    <xf numFmtId="0" fontId="4" fillId="2" borderId="16" applyNumberFormat="0" applyFont="0" applyFill="0" applyBorder="0" applyAlignment="0" applyProtection="0">
      <alignment horizontal="left" vertical="top"/>
    </xf>
    <xf numFmtId="169" fontId="3" fillId="3" borderId="16">
      <alignment vertical="top"/>
      <protection locked="0"/>
    </xf>
    <xf numFmtId="0" fontId="4" fillId="2" borderId="17" applyNumberFormat="0" applyFont="0" applyFill="0" applyBorder="0" applyAlignment="0" applyProtection="0">
      <alignment horizontal="left" vertical="top"/>
    </xf>
    <xf numFmtId="0" fontId="3" fillId="2" borderId="16" applyNumberFormat="0" applyFont="0" applyFill="0" applyBorder="0" applyAlignment="0" applyProtection="0">
      <alignment vertical="top"/>
    </xf>
    <xf numFmtId="0" fontId="3" fillId="3" borderId="16" applyNumberFormat="0" applyFont="0" applyFill="0" applyBorder="0" applyAlignment="0" applyProtection="0">
      <alignment vertical="top"/>
      <protection locked="0"/>
    </xf>
    <xf numFmtId="0" fontId="4" fillId="3" borderId="16" applyNumberFormat="0" applyFont="0" applyFill="0" applyBorder="0" applyAlignment="0" applyProtection="0">
      <alignment vertical="top"/>
      <protection locked="0"/>
    </xf>
    <xf numFmtId="0" fontId="6" fillId="3" borderId="16" applyNumberFormat="0" applyFont="0" applyFill="0" applyBorder="0" applyAlignment="0" applyProtection="0">
      <alignment vertical="top"/>
      <protection locked="0"/>
    </xf>
    <xf numFmtId="0" fontId="7" fillId="3" borderId="16" applyNumberFormat="0" applyFont="0" applyFill="0" applyBorder="0" applyAlignment="0" applyProtection="0">
      <alignment vertical="top"/>
      <protection locked="0"/>
    </xf>
    <xf numFmtId="0" fontId="15" fillId="0" borderId="0" applyNumberFormat="0" applyFill="0" applyBorder="0" applyAlignment="0" applyProtection="0">
      <alignment vertical="center"/>
    </xf>
  </cellStyleXfs>
  <cellXfs count="109">
    <xf numFmtId="0" fontId="0" fillId="0" borderId="0" xfId="0">
      <alignment vertical="center"/>
    </xf>
    <xf numFmtId="0" fontId="3" fillId="2" borderId="0" xfId="2">
      <alignment vertical="top" shrinkToFit="1"/>
    </xf>
    <xf numFmtId="14" fontId="0" fillId="0" borderId="0" xfId="0" applyNumberFormat="1">
      <alignment vertical="center"/>
    </xf>
    <xf numFmtId="0" fontId="4" fillId="2" borderId="1" xfId="3">
      <alignment vertical="top" shrinkToFit="1"/>
    </xf>
    <xf numFmtId="0" fontId="4" fillId="2" borderId="2" xfId="5">
      <alignment vertical="top" shrinkToFit="1"/>
    </xf>
    <xf numFmtId="0" fontId="4" fillId="2" borderId="2" xfId="6">
      <alignment horizontal="left" vertical="top" shrinkToFit="1"/>
    </xf>
    <xf numFmtId="0" fontId="4" fillId="2" borderId="3" xfId="7">
      <alignment vertical="top" shrinkToFit="1"/>
    </xf>
    <xf numFmtId="0" fontId="4" fillId="2" borderId="4" xfId="10">
      <alignment horizontal="center" vertical="top" shrinkToFit="1"/>
    </xf>
    <xf numFmtId="0" fontId="4" fillId="2" borderId="5" xfId="11">
      <alignment horizontal="center" vertical="top" shrinkToFit="1"/>
    </xf>
    <xf numFmtId="0" fontId="4" fillId="2" borderId="1" xfId="12">
      <alignment horizontal="center" vertical="top" shrinkToFit="1"/>
    </xf>
    <xf numFmtId="6" fontId="4" fillId="2" borderId="2" xfId="17">
      <alignment horizontal="right" vertical="top" shrinkToFit="1"/>
    </xf>
    <xf numFmtId="6" fontId="4" fillId="2" borderId="11" xfId="22">
      <alignment horizontal="right" vertical="top" shrinkToFit="1"/>
    </xf>
    <xf numFmtId="6" fontId="4" fillId="2" borderId="3" xfId="27">
      <alignment horizontal="right" vertical="top" shrinkToFit="1"/>
    </xf>
    <xf numFmtId="0" fontId="6" fillId="2" borderId="11" xfId="38">
      <alignment vertical="top" shrinkToFit="1"/>
    </xf>
    <xf numFmtId="0" fontId="6" fillId="2" borderId="3" xfId="41">
      <alignment vertical="top" shrinkToFit="1"/>
    </xf>
    <xf numFmtId="0" fontId="4" fillId="2" borderId="15" xfId="55">
      <alignment horizontal="center" vertical="top" shrinkToFit="1"/>
    </xf>
    <xf numFmtId="8" fontId="3" fillId="2" borderId="0" xfId="64">
      <alignment horizontal="right" vertical="top" shrinkToFit="1"/>
    </xf>
    <xf numFmtId="8" fontId="3" fillId="2" borderId="13" xfId="68">
      <alignment horizontal="right" vertical="top" shrinkToFit="1"/>
    </xf>
    <xf numFmtId="0" fontId="4" fillId="2" borderId="1" xfId="70">
      <alignment horizontal="left" vertical="top" shrinkToFit="1"/>
    </xf>
    <xf numFmtId="6" fontId="4" fillId="2" borderId="7" xfId="71">
      <alignment horizontal="right" vertical="top" shrinkToFit="1"/>
    </xf>
    <xf numFmtId="6" fontId="6" fillId="2" borderId="0" xfId="72">
      <alignment horizontal="right" vertical="top" shrinkToFit="1"/>
    </xf>
    <xf numFmtId="6" fontId="6" fillId="2" borderId="11" xfId="73">
      <alignment horizontal="right" vertical="top" shrinkToFit="1"/>
    </xf>
    <xf numFmtId="6" fontId="4" fillId="2" borderId="13" xfId="74">
      <alignment horizontal="right" vertical="top" shrinkToFit="1"/>
    </xf>
    <xf numFmtId="0" fontId="7" fillId="2" borderId="11" xfId="75">
      <alignment vertical="top" shrinkToFit="1"/>
    </xf>
    <xf numFmtId="6" fontId="3" fillId="2" borderId="0" xfId="76">
      <alignment horizontal="right" vertical="top" shrinkToFit="1"/>
    </xf>
    <xf numFmtId="0" fontId="4" fillId="2" borderId="11" xfId="81">
      <alignment vertical="top" shrinkToFit="1"/>
    </xf>
    <xf numFmtId="6" fontId="4" fillId="2" borderId="0" xfId="82">
      <alignment horizontal="right" vertical="top" shrinkToFit="1"/>
    </xf>
    <xf numFmtId="0" fontId="7" fillId="2" borderId="3" xfId="96">
      <alignment vertical="top" shrinkToFit="1"/>
    </xf>
    <xf numFmtId="8" fontId="4" fillId="2" borderId="7" xfId="103">
      <alignment horizontal="right" vertical="top" shrinkToFit="1"/>
    </xf>
    <xf numFmtId="8" fontId="4" fillId="2" borderId="2" xfId="104">
      <alignment horizontal="right" vertical="top" shrinkToFit="1"/>
    </xf>
    <xf numFmtId="8" fontId="6" fillId="2" borderId="0" xfId="105">
      <alignment horizontal="right" vertical="top" shrinkToFit="1"/>
    </xf>
    <xf numFmtId="8" fontId="6" fillId="2" borderId="11" xfId="106">
      <alignment horizontal="right" vertical="top" shrinkToFit="1"/>
    </xf>
    <xf numFmtId="8" fontId="4" fillId="2" borderId="0" xfId="107">
      <alignment horizontal="right" vertical="top" shrinkToFit="1"/>
    </xf>
    <xf numFmtId="8" fontId="4" fillId="2" borderId="11" xfId="108">
      <alignment horizontal="right" vertical="top" shrinkToFit="1"/>
    </xf>
    <xf numFmtId="165" fontId="4" fillId="2" borderId="0" xfId="110">
      <alignment horizontal="right" vertical="top" shrinkToFit="1"/>
    </xf>
    <xf numFmtId="165" fontId="4" fillId="2" borderId="11" xfId="111">
      <alignment horizontal="right" vertical="top" shrinkToFit="1"/>
    </xf>
    <xf numFmtId="165" fontId="6" fillId="2" borderId="0" xfId="112">
      <alignment horizontal="right" vertical="top" shrinkToFit="1"/>
    </xf>
    <xf numFmtId="165" fontId="6" fillId="2" borderId="11" xfId="113">
      <alignment horizontal="right" vertical="top" shrinkToFit="1"/>
    </xf>
    <xf numFmtId="0" fontId="4" fillId="2" borderId="5" xfId="118">
      <alignment horizontal="left" vertical="top" shrinkToFit="1"/>
    </xf>
    <xf numFmtId="8" fontId="4" fillId="2" borderId="3" xfId="126">
      <alignment horizontal="right" vertical="top" shrinkToFit="1"/>
    </xf>
    <xf numFmtId="14" fontId="4" fillId="2" borderId="5" xfId="127">
      <alignment horizontal="right" vertical="top" shrinkToFit="1"/>
    </xf>
    <xf numFmtId="14" fontId="4" fillId="2" borderId="1" xfId="128">
      <alignment horizontal="right" vertical="top" shrinkToFit="1"/>
    </xf>
    <xf numFmtId="6" fontId="4" fillId="2" borderId="5" xfId="129">
      <alignment horizontal="right" vertical="top" shrinkToFit="1"/>
    </xf>
    <xf numFmtId="6" fontId="4" fillId="2" borderId="1" xfId="130">
      <alignment horizontal="right" vertical="top" shrinkToFit="1"/>
    </xf>
    <xf numFmtId="166" fontId="4" fillId="2" borderId="5" xfId="131">
      <alignment horizontal="right" vertical="top" shrinkToFit="1"/>
    </xf>
    <xf numFmtId="166" fontId="4" fillId="2" borderId="1" xfId="132">
      <alignment horizontal="right" vertical="top" shrinkToFit="1"/>
    </xf>
    <xf numFmtId="167" fontId="4" fillId="2" borderId="8" xfId="133">
      <alignment horizontal="right" vertical="top" shrinkToFit="1"/>
    </xf>
    <xf numFmtId="167" fontId="4" fillId="2" borderId="14" xfId="134">
      <alignment horizontal="right" vertical="top" shrinkToFit="1"/>
    </xf>
    <xf numFmtId="165" fontId="4" fillId="2" borderId="7" xfId="135">
      <alignment horizontal="right" vertical="top" shrinkToFit="1"/>
    </xf>
    <xf numFmtId="165" fontId="4" fillId="2" borderId="2" xfId="136">
      <alignment horizontal="right" vertical="top" shrinkToFit="1"/>
    </xf>
    <xf numFmtId="165" fontId="4" fillId="2" borderId="5" xfId="137">
      <alignment horizontal="right" vertical="top" shrinkToFit="1"/>
    </xf>
    <xf numFmtId="165" fontId="4" fillId="2" borderId="1" xfId="138">
      <alignment horizontal="right" vertical="top" shrinkToFit="1"/>
    </xf>
    <xf numFmtId="0" fontId="4" fillId="2" borderId="7" xfId="139">
      <alignment horizontal="left" vertical="top" shrinkToFit="1"/>
    </xf>
    <xf numFmtId="0" fontId="6" fillId="2" borderId="0" xfId="140">
      <alignment horizontal="left" vertical="top" shrinkToFit="1"/>
    </xf>
    <xf numFmtId="0" fontId="6" fillId="2" borderId="11" xfId="141">
      <alignment horizontal="left" vertical="top" shrinkToFit="1"/>
    </xf>
    <xf numFmtId="0" fontId="4" fillId="2" borderId="0" xfId="142">
      <alignment horizontal="left" vertical="top" shrinkToFit="1"/>
    </xf>
    <xf numFmtId="0" fontId="4" fillId="2" borderId="11" xfId="143">
      <alignment horizontal="left" vertical="top" shrinkToFit="1"/>
    </xf>
    <xf numFmtId="0" fontId="4" fillId="2" borderId="8" xfId="144">
      <alignment horizontal="left" vertical="top" shrinkToFit="1"/>
    </xf>
    <xf numFmtId="0" fontId="4" fillId="2" borderId="14" xfId="145">
      <alignment horizontal="left" vertical="top" shrinkToFit="1"/>
    </xf>
    <xf numFmtId="8" fontId="4" fillId="2" borderId="8" xfId="146">
      <alignment horizontal="right" vertical="top" shrinkToFit="1"/>
    </xf>
    <xf numFmtId="8" fontId="6" fillId="2" borderId="10" xfId="147">
      <alignment horizontal="right" vertical="top" shrinkToFit="1"/>
    </xf>
    <xf numFmtId="8" fontId="4" fillId="2" borderId="10" xfId="148">
      <alignment horizontal="right" vertical="top" shrinkToFit="1"/>
    </xf>
    <xf numFmtId="8" fontId="6" fillId="2" borderId="13" xfId="149">
      <alignment horizontal="right" vertical="top" shrinkToFit="1"/>
    </xf>
    <xf numFmtId="8" fontId="6" fillId="2" borderId="14" xfId="150">
      <alignment horizontal="right" vertical="top" shrinkToFit="1"/>
    </xf>
    <xf numFmtId="6" fontId="0" fillId="0" borderId="0" xfId="0" applyNumberFormat="1">
      <alignment vertical="center"/>
    </xf>
    <xf numFmtId="0" fontId="0" fillId="0" borderId="0" xfId="0" applyFont="1">
      <alignment vertical="center"/>
    </xf>
    <xf numFmtId="0" fontId="10" fillId="0" borderId="0" xfId="0" applyFont="1">
      <alignment vertical="center"/>
    </xf>
    <xf numFmtId="0" fontId="12" fillId="0" borderId="0" xfId="0" applyFont="1" applyAlignment="1">
      <alignment horizontal="center" vertical="center"/>
    </xf>
    <xf numFmtId="0" fontId="11" fillId="0" borderId="0" xfId="0" applyFont="1">
      <alignment vertical="center"/>
    </xf>
    <xf numFmtId="0" fontId="9" fillId="0" borderId="1" xfId="0" applyFont="1" applyBorder="1" applyAlignment="1">
      <alignment vertical="center" wrapText="1"/>
    </xf>
    <xf numFmtId="0" fontId="9" fillId="0" borderId="1" xfId="0" applyFont="1" applyBorder="1">
      <alignment vertical="center"/>
    </xf>
    <xf numFmtId="0" fontId="11" fillId="0" borderId="0" xfId="0" applyFont="1">
      <alignment vertical="center"/>
    </xf>
    <xf numFmtId="0" fontId="9" fillId="0" borderId="1" xfId="0" applyFont="1" applyBorder="1" applyAlignment="1">
      <alignment vertical="center" wrapText="1"/>
    </xf>
    <xf numFmtId="0" fontId="13" fillId="0" borderId="0" xfId="0" applyFont="1">
      <alignment vertical="center"/>
    </xf>
    <xf numFmtId="0" fontId="9" fillId="0" borderId="0" xfId="0" applyFont="1" applyBorder="1">
      <alignment vertical="center"/>
    </xf>
    <xf numFmtId="0" fontId="9" fillId="0" borderId="0" xfId="0" applyFont="1" applyBorder="1" applyAlignment="1">
      <alignment vertical="center" wrapText="1"/>
    </xf>
    <xf numFmtId="0" fontId="9" fillId="0" borderId="1" xfId="0" applyFont="1" applyBorder="1" applyAlignment="1">
      <alignment vertical="center" wrapText="1"/>
    </xf>
    <xf numFmtId="0" fontId="14" fillId="0" borderId="0" xfId="0" applyFont="1">
      <alignment vertical="center"/>
    </xf>
    <xf numFmtId="0" fontId="0" fillId="0" borderId="0" xfId="0" quotePrefix="1">
      <alignment vertical="center"/>
    </xf>
    <xf numFmtId="49" fontId="0" fillId="0" borderId="0" xfId="0" quotePrefix="1" applyNumberFormat="1">
      <alignment vertical="center"/>
    </xf>
    <xf numFmtId="0" fontId="12" fillId="0" borderId="0" xfId="0" applyFont="1">
      <alignment vertical="center"/>
    </xf>
    <xf numFmtId="0" fontId="9" fillId="0" borderId="1" xfId="0" applyFont="1" applyBorder="1">
      <alignment vertical="center"/>
    </xf>
    <xf numFmtId="0" fontId="17" fillId="0" borderId="4" xfId="0" applyFont="1" applyBorder="1" applyAlignment="1">
      <alignment vertical="center"/>
    </xf>
    <xf numFmtId="0" fontId="9" fillId="0" borderId="15" xfId="0" applyFont="1" applyBorder="1" applyAlignment="1">
      <alignment vertical="center"/>
    </xf>
    <xf numFmtId="0" fontId="9" fillId="0" borderId="0" xfId="0" applyFont="1" applyAlignment="1">
      <alignment horizontal="left" vertical="center" indent="4"/>
    </xf>
    <xf numFmtId="0" fontId="9" fillId="0" borderId="1" xfId="0" quotePrefix="1" applyFont="1" applyBorder="1">
      <alignment vertical="center"/>
    </xf>
    <xf numFmtId="0" fontId="9" fillId="0" borderId="1" xfId="0" applyFont="1" applyBorder="1">
      <alignment vertical="center"/>
    </xf>
    <xf numFmtId="0" fontId="9" fillId="0" borderId="7" xfId="0" quotePrefix="1" applyFont="1" applyBorder="1">
      <alignment vertical="center"/>
    </xf>
    <xf numFmtId="0" fontId="9" fillId="0" borderId="7" xfId="0" applyFont="1" applyBorder="1">
      <alignment vertical="center"/>
    </xf>
    <xf numFmtId="0" fontId="9" fillId="0" borderId="7" xfId="0" applyFont="1" applyBorder="1" applyAlignment="1">
      <alignment vertical="center" wrapText="1"/>
    </xf>
    <xf numFmtId="0" fontId="9" fillId="0" borderId="1" xfId="0" applyFont="1" applyBorder="1" applyAlignment="1">
      <alignment vertical="center" wrapText="1"/>
    </xf>
    <xf numFmtId="0" fontId="9" fillId="0" borderId="1" xfId="0" applyFont="1" applyBorder="1" applyAlignment="1">
      <alignment vertical="center" wrapText="1"/>
    </xf>
    <xf numFmtId="0" fontId="9" fillId="0" borderId="1" xfId="0" quotePrefix="1" applyFont="1" applyBorder="1">
      <alignment vertical="center"/>
    </xf>
    <xf numFmtId="0" fontId="9" fillId="0" borderId="1" xfId="0" applyFont="1" applyBorder="1">
      <alignment vertical="center"/>
    </xf>
    <xf numFmtId="0" fontId="9" fillId="0" borderId="1" xfId="0" applyFont="1" applyBorder="1">
      <alignment vertical="center"/>
    </xf>
    <xf numFmtId="0" fontId="9" fillId="0" borderId="4" xfId="0" applyFont="1" applyBorder="1">
      <alignment vertical="center"/>
    </xf>
    <xf numFmtId="0" fontId="9" fillId="0" borderId="15" xfId="0" applyFont="1" applyBorder="1">
      <alignment vertical="center"/>
    </xf>
    <xf numFmtId="0" fontId="2" fillId="2" borderId="0" xfId="1">
      <alignment vertical="top" shrinkToFit="1"/>
    </xf>
    <xf numFmtId="0" fontId="9" fillId="0" borderId="1" xfId="0" applyFont="1" applyBorder="1">
      <alignment vertical="center"/>
    </xf>
    <xf numFmtId="0" fontId="9" fillId="0" borderId="1" xfId="0" applyFont="1" applyBorder="1" applyAlignment="1">
      <alignment vertical="center" wrapText="1"/>
    </xf>
    <xf numFmtId="0" fontId="9" fillId="0" borderId="1" xfId="0" quotePrefix="1" applyFont="1" applyBorder="1">
      <alignmen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11" fillId="0" borderId="0" xfId="0" applyFont="1">
      <alignment vertical="center"/>
    </xf>
    <xf numFmtId="0" fontId="9" fillId="0" borderId="1" xfId="0" quotePrefix="1" applyFont="1" applyBorder="1" applyAlignment="1">
      <alignment vertical="center" wrapText="1"/>
    </xf>
    <xf numFmtId="0" fontId="9" fillId="0" borderId="0" xfId="0" applyFont="1" applyBorder="1" applyAlignment="1">
      <alignment horizontal="left" vertical="top" wrapText="1"/>
    </xf>
    <xf numFmtId="0" fontId="0" fillId="0" borderId="0" xfId="0" applyAlignment="1">
      <alignment vertical="center" wrapText="1"/>
    </xf>
    <xf numFmtId="0" fontId="9" fillId="0" borderId="0" xfId="0" applyFont="1" applyAlignment="1">
      <alignment horizontal="left" vertical="center" wrapText="1" indent="4"/>
    </xf>
  </cellXfs>
  <cellStyles count="349">
    <cellStyle name="Hyperlink" xfId="348" builtinId="8" hidden="1"/>
    <cellStyle name="MSSStyle001" xfId="1"/>
    <cellStyle name="MSSStyle002" xfId="2"/>
    <cellStyle name="MSSStyle003" xfId="3"/>
    <cellStyle name="MSSStyle004" xfId="4"/>
    <cellStyle name="MSSStyle005" xfId="5"/>
    <cellStyle name="MSSStyle006" xfId="6"/>
    <cellStyle name="MSSStyle007" xfId="7"/>
    <cellStyle name="MSSStyle008" xfId="8"/>
    <cellStyle name="MSSStyle009" xfId="9"/>
    <cellStyle name="MSSStyle010" xfId="10"/>
    <cellStyle name="MSSStyle011" xfId="11"/>
    <cellStyle name="MSSStyle012" xfId="12"/>
    <cellStyle name="MSSStyle013" xfId="13"/>
    <cellStyle name="MSSStyle014" xfId="14"/>
    <cellStyle name="MSSStyle015" xfId="15"/>
    <cellStyle name="MSSStyle016" xfId="16"/>
    <cellStyle name="MSSStyle017" xfId="17"/>
    <cellStyle name="MSSStyle018" xfId="18"/>
    <cellStyle name="MSSStyle019" xfId="19"/>
    <cellStyle name="MSSStyle020" xfId="20"/>
    <cellStyle name="MSSStyle021" xfId="21"/>
    <cellStyle name="MSSStyle022" xfId="22"/>
    <cellStyle name="MSSStyle023" xfId="23"/>
    <cellStyle name="MSSStyle024" xfId="24"/>
    <cellStyle name="MSSStyle025" xfId="25"/>
    <cellStyle name="MSSStyle026" xfId="26"/>
    <cellStyle name="MSSStyle027" xfId="27"/>
    <cellStyle name="MSSStyle028" xfId="28"/>
    <cellStyle name="MSSStyle029" xfId="29"/>
    <cellStyle name="MSSStyle030" xfId="30"/>
    <cellStyle name="MSSStyle031" xfId="31"/>
    <cellStyle name="MSSStyle032" xfId="32"/>
    <cellStyle name="MSSStyle033" xfId="33"/>
    <cellStyle name="MSSStyle034" xfId="34"/>
    <cellStyle name="MSSStyle035" xfId="35"/>
    <cellStyle name="MSSStyle036" xfId="36"/>
    <cellStyle name="MSSStyle037" xfId="37"/>
    <cellStyle name="MSSStyle038" xfId="38"/>
    <cellStyle name="MSSStyle039" xfId="39"/>
    <cellStyle name="MSSStyle040" xfId="40"/>
    <cellStyle name="MSSStyle041" xfId="41"/>
    <cellStyle name="MSSStyle042" xfId="42"/>
    <cellStyle name="MSSStyle043" xfId="43"/>
    <cellStyle name="MSSStyle044" xfId="44"/>
    <cellStyle name="MSSStyle045" xfId="45"/>
    <cellStyle name="MSSStyle046" xfId="46"/>
    <cellStyle name="MSSStyle047" xfId="47"/>
    <cellStyle name="MSSStyle048" xfId="48"/>
    <cellStyle name="MSSStyle049" xfId="49"/>
    <cellStyle name="MSSStyle050" xfId="50"/>
    <cellStyle name="MSSStyle051" xfId="51"/>
    <cellStyle name="MSSStyle052" xfId="52"/>
    <cellStyle name="MSSStyle053" xfId="53"/>
    <cellStyle name="MSSStyle054" xfId="54"/>
    <cellStyle name="MSSStyle055" xfId="55"/>
    <cellStyle name="MSSStyle056" xfId="56"/>
    <cellStyle name="MSSStyle057" xfId="57"/>
    <cellStyle name="MSSStyle058" xfId="58"/>
    <cellStyle name="MSSStyle059" xfId="59"/>
    <cellStyle name="MSSStyle060" xfId="60"/>
    <cellStyle name="MSSStyle061" xfId="61"/>
    <cellStyle name="MSSStyle062" xfId="62"/>
    <cellStyle name="MSSStyle063" xfId="63"/>
    <cellStyle name="MSSStyle064" xfId="64"/>
    <cellStyle name="MSSStyle065" xfId="65"/>
    <cellStyle name="MSSStyle066" xfId="66"/>
    <cellStyle name="MSSStyle067" xfId="67"/>
    <cellStyle name="MSSStyle068" xfId="68"/>
    <cellStyle name="MSSStyle069" xfId="69"/>
    <cellStyle name="MSSStyle070" xfId="70"/>
    <cellStyle name="MSSStyle071" xfId="71"/>
    <cellStyle name="MSSStyle072" xfId="72"/>
    <cellStyle name="MSSStyle073" xfId="73"/>
    <cellStyle name="MSSStyle074" xfId="74"/>
    <cellStyle name="MSSStyle075" xfId="75"/>
    <cellStyle name="MSSStyle076" xfId="76"/>
    <cellStyle name="MSSStyle077" xfId="77"/>
    <cellStyle name="MSSStyle078" xfId="78"/>
    <cellStyle name="MSSStyle079" xfId="79"/>
    <cellStyle name="MSSStyle080" xfId="80"/>
    <cellStyle name="MSSStyle081" xfId="81"/>
    <cellStyle name="MSSStyle082" xfId="82"/>
    <cellStyle name="MSSStyle083" xfId="83"/>
    <cellStyle name="MSSStyle084" xfId="84"/>
    <cellStyle name="MSSStyle085" xfId="85"/>
    <cellStyle name="MSSStyle086" xfId="86"/>
    <cellStyle name="MSSStyle087" xfId="87"/>
    <cellStyle name="MSSStyle088" xfId="88"/>
    <cellStyle name="MSSStyle089" xfId="89"/>
    <cellStyle name="MSSStyle090" xfId="90"/>
    <cellStyle name="MSSStyle091" xfId="91"/>
    <cellStyle name="MSSStyle092" xfId="92"/>
    <cellStyle name="MSSStyle093" xfId="93"/>
    <cellStyle name="MSSStyle094" xfId="94"/>
    <cellStyle name="MSSStyle095" xfId="95"/>
    <cellStyle name="MSSStyle096" xfId="96"/>
    <cellStyle name="MSSStyle097" xfId="97"/>
    <cellStyle name="MSSStyle098" xfId="98"/>
    <cellStyle name="MSSStyle099" xfId="99"/>
    <cellStyle name="MSSStyle100" xfId="100"/>
    <cellStyle name="MSSStyle101" xfId="101"/>
    <cellStyle name="MSSStyle102" xfId="102"/>
    <cellStyle name="MSSStyle103" xfId="103"/>
    <cellStyle name="MSSStyle104" xfId="104"/>
    <cellStyle name="MSSStyle105" xfId="105"/>
    <cellStyle name="MSSStyle106" xfId="106"/>
    <cellStyle name="MSSStyle107" xfId="107"/>
    <cellStyle name="MSSStyle108" xfId="108"/>
    <cellStyle name="MSSStyle109" xfId="109"/>
    <cellStyle name="MSSStyle110" xfId="110"/>
    <cellStyle name="MSSStyle111" xfId="111"/>
    <cellStyle name="MSSStyle112" xfId="112"/>
    <cellStyle name="MSSStyle113" xfId="113"/>
    <cellStyle name="MSSStyle114" xfId="114"/>
    <cellStyle name="MSSStyle115" xfId="115"/>
    <cellStyle name="MSSStyle116" xfId="116"/>
    <cellStyle name="MSSStyle117" xfId="117"/>
    <cellStyle name="MSSStyle118" xfId="118"/>
    <cellStyle name="MSSStyle119" xfId="119"/>
    <cellStyle name="MSSStyle120" xfId="120"/>
    <cellStyle name="MSSStyle121" xfId="121"/>
    <cellStyle name="MSSStyle122" xfId="122"/>
    <cellStyle name="MSSStyle123" xfId="123"/>
    <cellStyle name="MSSStyle124" xfId="124"/>
    <cellStyle name="MSSStyle125" xfId="125"/>
    <cellStyle name="MSSStyle126" xfId="126"/>
    <cellStyle name="MSSStyle127" xfId="127"/>
    <cellStyle name="MSSStyle128" xfId="128"/>
    <cellStyle name="MSSStyle129" xfId="129"/>
    <cellStyle name="MSSStyle130" xfId="130"/>
    <cellStyle name="MSSStyle131" xfId="131"/>
    <cellStyle name="MSSStyle132" xfId="132"/>
    <cellStyle name="MSSStyle133" xfId="133"/>
    <cellStyle name="MSSStyle134" xfId="134"/>
    <cellStyle name="MSSStyle135" xfId="135"/>
    <cellStyle name="MSSStyle136" xfId="136"/>
    <cellStyle name="MSSStyle137" xfId="137"/>
    <cellStyle name="MSSStyle138" xfId="138"/>
    <cellStyle name="MSSStyle139" xfId="139"/>
    <cellStyle name="MSSStyle140" xfId="140"/>
    <cellStyle name="MSSStyle141" xfId="141"/>
    <cellStyle name="MSSStyle142" xfId="142"/>
    <cellStyle name="MSSStyle143" xfId="143"/>
    <cellStyle name="MSSStyle144" xfId="144"/>
    <cellStyle name="MSSStyle145" xfId="145"/>
    <cellStyle name="MSSStyle146" xfId="146"/>
    <cellStyle name="MSSStyle147" xfId="147"/>
    <cellStyle name="MSSStyle148" xfId="148"/>
    <cellStyle name="MSSStyle149" xfId="149"/>
    <cellStyle name="MSSStyle150" xfId="150"/>
    <cellStyle name="MSSStyle151" xfId="151"/>
    <cellStyle name="MSSStyle152" xfId="152"/>
    <cellStyle name="MSSStyle153" xfId="153"/>
    <cellStyle name="MSSStyle154" xfId="154"/>
    <cellStyle name="MSSStyle155" xfId="155"/>
    <cellStyle name="MSSStyle156" xfId="156"/>
    <cellStyle name="MSSStyle157" xfId="157"/>
    <cellStyle name="MSSStyle158" xfId="158"/>
    <cellStyle name="MSSStyle159" xfId="160"/>
    <cellStyle name="MSSStyle160" xfId="161"/>
    <cellStyle name="MSSStyle161" xfId="162"/>
    <cellStyle name="MSSStyle162" xfId="163"/>
    <cellStyle name="MSSStyle163" xfId="164"/>
    <cellStyle name="MSSStyle164" xfId="165"/>
    <cellStyle name="MSSStyle165" xfId="166"/>
    <cellStyle name="MSSStyle166" xfId="167"/>
    <cellStyle name="MSSStyle167" xfId="168"/>
    <cellStyle name="MSSStyle168" xfId="169"/>
    <cellStyle name="MSSStyle169" xfId="170"/>
    <cellStyle name="MSSStyle170" xfId="171"/>
    <cellStyle name="MSSStyle171" xfId="172"/>
    <cellStyle name="MSSStyle172" xfId="173"/>
    <cellStyle name="MSSStyle173" xfId="174"/>
    <cellStyle name="MSSStyle174" xfId="175"/>
    <cellStyle name="MSSStyle175" xfId="176"/>
    <cellStyle name="MSSStyle176" xfId="177"/>
    <cellStyle name="MSSStyle177" xfId="178"/>
    <cellStyle name="MSSStyle178" xfId="179"/>
    <cellStyle name="MSSStyle179" xfId="180"/>
    <cellStyle name="MSSStyle180" xfId="181"/>
    <cellStyle name="MSSStyle181" xfId="182"/>
    <cellStyle name="MSSStyle182" xfId="183"/>
    <cellStyle name="MSSStyle183" xfId="184"/>
    <cellStyle name="MSSStyle184" xfId="185"/>
    <cellStyle name="MSSStyle185" xfId="186"/>
    <cellStyle name="MSSStyle186" xfId="187"/>
    <cellStyle name="MSSStyle187" xfId="188"/>
    <cellStyle name="MSSStyle188" xfId="189"/>
    <cellStyle name="MSSStyle189" xfId="190"/>
    <cellStyle name="MSSStyle190" xfId="191"/>
    <cellStyle name="MSSStyle191" xfId="192"/>
    <cellStyle name="MSSStyle192" xfId="193"/>
    <cellStyle name="MSSStyle193" xfId="194"/>
    <cellStyle name="MSSStyle194" xfId="195"/>
    <cellStyle name="MSSStyle195" xfId="196"/>
    <cellStyle name="MSSStyle196" xfId="197"/>
    <cellStyle name="MSSStyle197" xfId="198"/>
    <cellStyle name="MSSStyle198" xfId="199"/>
    <cellStyle name="MSSStyle199" xfId="200"/>
    <cellStyle name="MSSStyle200" xfId="201"/>
    <cellStyle name="MSSStyle201" xfId="202"/>
    <cellStyle name="MSSStyle202" xfId="203"/>
    <cellStyle name="MSSStyle203" xfId="204"/>
    <cellStyle name="MSSStyle204" xfId="205"/>
    <cellStyle name="MSSStyle205" xfId="206"/>
    <cellStyle name="MSSStyle206" xfId="207"/>
    <cellStyle name="MSSStyle207" xfId="208"/>
    <cellStyle name="MSSStyle208" xfId="209"/>
    <cellStyle name="MSSStyle209" xfId="210"/>
    <cellStyle name="MSSStyle210" xfId="211"/>
    <cellStyle name="MSSStyle211" xfId="212"/>
    <cellStyle name="MSSStyle212" xfId="213"/>
    <cellStyle name="MSSStyle213" xfId="214"/>
    <cellStyle name="MSSStyle214" xfId="215"/>
    <cellStyle name="MSSStyle215" xfId="216"/>
    <cellStyle name="MSSStyle216" xfId="217"/>
    <cellStyle name="MSSStyle217" xfId="218"/>
    <cellStyle name="MSSStyle218" xfId="219"/>
    <cellStyle name="MSSStyle219" xfId="220"/>
    <cellStyle name="MSSStyle220" xfId="221"/>
    <cellStyle name="MSSStyle221" xfId="222"/>
    <cellStyle name="MSSStyle222" xfId="223"/>
    <cellStyle name="MSSStyle223" xfId="224"/>
    <cellStyle name="MSSStyle224" xfId="225"/>
    <cellStyle name="MSSStyle225" xfId="226"/>
    <cellStyle name="MSSStyle226" xfId="227"/>
    <cellStyle name="MSSStyle227" xfId="228"/>
    <cellStyle name="MSSStyle228" xfId="229"/>
    <cellStyle name="MSSStyle229" xfId="230"/>
    <cellStyle name="MSSStyle230" xfId="231"/>
    <cellStyle name="MSSStyle231" xfId="232"/>
    <cellStyle name="MSSStyle232" xfId="233"/>
    <cellStyle name="MSSStyle233" xfId="234"/>
    <cellStyle name="MSSStyle234" xfId="235"/>
    <cellStyle name="MSSStyle235" xfId="236"/>
    <cellStyle name="MSSStyle236" xfId="237"/>
    <cellStyle name="MSSStyle237" xfId="238"/>
    <cellStyle name="MSSStyle238" xfId="239"/>
    <cellStyle name="MSSStyle239" xfId="240"/>
    <cellStyle name="MSSStyle240" xfId="241"/>
    <cellStyle name="MSSStyle241" xfId="242"/>
    <cellStyle name="MSSStyle242" xfId="243"/>
    <cellStyle name="MSSStyle243" xfId="244"/>
    <cellStyle name="MSSStyle244" xfId="245"/>
    <cellStyle name="MSSStyle245" xfId="246"/>
    <cellStyle name="MSSStyle246" xfId="247"/>
    <cellStyle name="MSSStyle247" xfId="248"/>
    <cellStyle name="MSSStyle248" xfId="249"/>
    <cellStyle name="MSSStyle249" xfId="250"/>
    <cellStyle name="MSSStyle250" xfId="251"/>
    <cellStyle name="MSSStyle251" xfId="252"/>
    <cellStyle name="MSSStyle252" xfId="253"/>
    <cellStyle name="MSSStyle253" xfId="254"/>
    <cellStyle name="MSSStyle254" xfId="255"/>
    <cellStyle name="MSSStyle255" xfId="256"/>
    <cellStyle name="MSSStyle256" xfId="257"/>
    <cellStyle name="MSSStyle257" xfId="258"/>
    <cellStyle name="MSSStyle258" xfId="259"/>
    <cellStyle name="MSSStyle259" xfId="260"/>
    <cellStyle name="MSSStyle260" xfId="261"/>
    <cellStyle name="MSSStyle261" xfId="262"/>
    <cellStyle name="MSSStyle262" xfId="263"/>
    <cellStyle name="MSSStyle263" xfId="264"/>
    <cellStyle name="MSSStyle264" xfId="265"/>
    <cellStyle name="MSSStyle265" xfId="266"/>
    <cellStyle name="MSSStyle266" xfId="267"/>
    <cellStyle name="MSSStyle267" xfId="268"/>
    <cellStyle name="MSSStyle268" xfId="269"/>
    <cellStyle name="MSSStyle269" xfId="270"/>
    <cellStyle name="MSSStyle270" xfId="271"/>
    <cellStyle name="MSSStyle271" xfId="272"/>
    <cellStyle name="MSSStyle272" xfId="273"/>
    <cellStyle name="MSSStyle273" xfId="274"/>
    <cellStyle name="MSSStyle274" xfId="275"/>
    <cellStyle name="MSSStyle275" xfId="276"/>
    <cellStyle name="MSSStyle276" xfId="277"/>
    <cellStyle name="MSSStyle277" xfId="278"/>
    <cellStyle name="MSSStyle278" xfId="279"/>
    <cellStyle name="MSSStyle279" xfId="280"/>
    <cellStyle name="MSSStyle280" xfId="281"/>
    <cellStyle name="MSSStyle281" xfId="282"/>
    <cellStyle name="MSSStyle282" xfId="283"/>
    <cellStyle name="MSSStyle283" xfId="284"/>
    <cellStyle name="MSSStyle284" xfId="285"/>
    <cellStyle name="MSSStyle285" xfId="286"/>
    <cellStyle name="MSSStyle286" xfId="287"/>
    <cellStyle name="MSSStyle287" xfId="288"/>
    <cellStyle name="MSSStyle288" xfId="289"/>
    <cellStyle name="MSSStyle289" xfId="290"/>
    <cellStyle name="MSSStyle290" xfId="291"/>
    <cellStyle name="MSSStyle291" xfId="292"/>
    <cellStyle name="MSSStyle292" xfId="293"/>
    <cellStyle name="MSSStyle293" xfId="294"/>
    <cellStyle name="MSSStyle294" xfId="295"/>
    <cellStyle name="MSSStyle295" xfId="296"/>
    <cellStyle name="MSSStyle296" xfId="297"/>
    <cellStyle name="MSSStyle297" xfId="298"/>
    <cellStyle name="MSSStyle298" xfId="299"/>
    <cellStyle name="MSSStyle299" xfId="300"/>
    <cellStyle name="MSSStyle300" xfId="301"/>
    <cellStyle name="MSSStyle301" xfId="302"/>
    <cellStyle name="MSSStyle302" xfId="303"/>
    <cellStyle name="MSSStyle303" xfId="304"/>
    <cellStyle name="MSSStyle304" xfId="305"/>
    <cellStyle name="MSSStyle305" xfId="306"/>
    <cellStyle name="MSSStyle306" xfId="307"/>
    <cellStyle name="MSSStyle307" xfId="308"/>
    <cellStyle name="MSSStyle308" xfId="309"/>
    <cellStyle name="MSSStyle309" xfId="310"/>
    <cellStyle name="MSSStyle310" xfId="311"/>
    <cellStyle name="MSSStyle311" xfId="312"/>
    <cellStyle name="MSSStyle312" xfId="313"/>
    <cellStyle name="MSSStyle313" xfId="314"/>
    <cellStyle name="MSSStyle314" xfId="315"/>
    <cellStyle name="MSSStyle315" xfId="316"/>
    <cellStyle name="MSSStyle316" xfId="317"/>
    <cellStyle name="MSSStyle317" xfId="318"/>
    <cellStyle name="MSSStyle318" xfId="319"/>
    <cellStyle name="MSSStyle319" xfId="320"/>
    <cellStyle name="MSSStyle320" xfId="321"/>
    <cellStyle name="MSSStyle321" xfId="322"/>
    <cellStyle name="MSSStyle322" xfId="323"/>
    <cellStyle name="MSSStyle323" xfId="324"/>
    <cellStyle name="MSSStyle324" xfId="325"/>
    <cellStyle name="MSSStyle325" xfId="326"/>
    <cellStyle name="MSSStyle326" xfId="327"/>
    <cellStyle name="MSSStyle327" xfId="328"/>
    <cellStyle name="MSSStyle328" xfId="329"/>
    <cellStyle name="MSSStyle329" xfId="330"/>
    <cellStyle name="MSSStyle330" xfId="331"/>
    <cellStyle name="MSSStyle331" xfId="332"/>
    <cellStyle name="MSSStyle332" xfId="333"/>
    <cellStyle name="MSSStyle333" xfId="334"/>
    <cellStyle name="MSSStyle334" xfId="335"/>
    <cellStyle name="MSSStyle335" xfId="336"/>
    <cellStyle name="MSSStyle336" xfId="337"/>
    <cellStyle name="MSSStyle337" xfId="338"/>
    <cellStyle name="MSSStyle338" xfId="339"/>
    <cellStyle name="MSSStyle339" xfId="340"/>
    <cellStyle name="MSSStyle340" xfId="341"/>
    <cellStyle name="MSSStyle341" xfId="342"/>
    <cellStyle name="MSSStyle342" xfId="343"/>
    <cellStyle name="MSSStyle343" xfId="344"/>
    <cellStyle name="MSSStyle344" xfId="345"/>
    <cellStyle name="MSSStyle345" xfId="346"/>
    <cellStyle name="MSSStyle346" xfId="347"/>
    <cellStyle name="Normal" xfId="0" builtinId="0"/>
    <cellStyle name="Normal 2" xfId="159"/>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000000"/>
      <rgbColor rgb="00FFFFFF"/>
      <rgbColor rgb="00ADD8E6"/>
      <rgbColor rgb="00F0F0F0"/>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H20"/>
  <sheetViews>
    <sheetView workbookViewId="0"/>
  </sheetViews>
  <sheetFormatPr defaultColWidth="8.85546875" defaultRowHeight="12.75" customHeight="1" x14ac:dyDescent="0.2"/>
  <sheetData>
    <row r="1" spans="1:8" ht="12.75" customHeight="1" x14ac:dyDescent="0.2">
      <c r="A1" s="97" t="str">
        <f>"Activity-Based Budget"</f>
        <v>Activity-Based Budget</v>
      </c>
      <c r="B1" s="97"/>
      <c r="C1" s="97"/>
      <c r="D1" s="97"/>
    </row>
    <row r="2" spans="1:8" ht="12.75" customHeight="1" x14ac:dyDescent="0.2">
      <c r="A2" s="97" t="e">
        <f>"Organization: "&amp;#REF!</f>
        <v>#REF!</v>
      </c>
      <c r="B2" s="97"/>
      <c r="C2" s="97"/>
      <c r="D2" s="97"/>
    </row>
    <row r="3" spans="1:8" ht="12.75" customHeight="1" x14ac:dyDescent="0.2">
      <c r="A3" s="97" t="str">
        <f>"(Compute)"&amp;" "&amp;""</f>
        <v xml:space="preserve">(Compute) </v>
      </c>
      <c r="B3" s="97"/>
      <c r="C3" s="97"/>
      <c r="D3" s="97"/>
    </row>
    <row r="4" spans="1:8" ht="12.75" customHeight="1" x14ac:dyDescent="0.2">
      <c r="A4" s="97" t="str">
        <f>""</f>
        <v/>
      </c>
      <c r="B4" s="97"/>
      <c r="C4" s="97"/>
      <c r="D4" s="97"/>
    </row>
    <row r="5" spans="1:8" ht="12.75" customHeight="1" x14ac:dyDescent="0.2">
      <c r="A5" s="1" t="str">
        <f>"ExpVar_Driver_Ratio_Hist_1"</f>
        <v>ExpVar_Driver_Ratio_Hist_1</v>
      </c>
    </row>
    <row r="6" spans="1:8" ht="12.75" customHeight="1" x14ac:dyDescent="0.2">
      <c r="B6" s="7" t="e">
        <f>'(FnCalls 1)'!F6</f>
        <v>#REF!</v>
      </c>
      <c r="C6" s="8" t="e">
        <f>'(FnCalls 1)'!F7</f>
        <v>#REF!</v>
      </c>
      <c r="D6" s="8" t="e">
        <f>'(FnCalls 1)'!F8</f>
        <v>#REF!</v>
      </c>
      <c r="E6" s="8" t="e">
        <f>'(FnCalls 1)'!F9</f>
        <v>#REF!</v>
      </c>
      <c r="F6" s="8" t="e">
        <f>'(FnCalls 1)'!F10</f>
        <v>#REF!</v>
      </c>
      <c r="G6" s="8" t="e">
        <f>'(FnCalls 1)'!F11</f>
        <v>#REF!</v>
      </c>
      <c r="H6" s="9" t="e">
        <f>'(FnCalls 1)'!H6</f>
        <v>#REF!</v>
      </c>
    </row>
    <row r="7" spans="1:8" ht="12.75" customHeight="1" x14ac:dyDescent="0.2">
      <c r="A7" s="4" t="e">
        <f>'ESE Budget Prompter'!#REF!</f>
        <v>#REF!</v>
      </c>
      <c r="B7" s="28"/>
      <c r="C7" s="28"/>
      <c r="D7" s="28"/>
      <c r="E7" s="28"/>
      <c r="F7" s="28"/>
      <c r="G7" s="28"/>
      <c r="H7" s="29"/>
    </row>
    <row r="8" spans="1:8" ht="12.75" customHeight="1" x14ac:dyDescent="0.2">
      <c r="A8" s="13" t="e">
        <f>"   "&amp;'ESE Budget Prompter'!#REF!</f>
        <v>#REF!</v>
      </c>
      <c r="B8" s="30"/>
      <c r="C8" s="30"/>
      <c r="D8" s="30"/>
      <c r="E8" s="30"/>
      <c r="F8" s="30"/>
      <c r="G8" s="30"/>
      <c r="H8" s="31"/>
    </row>
    <row r="9" spans="1:8" ht="12.75" customHeight="1" x14ac:dyDescent="0.2">
      <c r="A9" s="23" t="e">
        <f>"      "&amp;'ESE Budget Prompter'!#REF!</f>
        <v>#REF!</v>
      </c>
      <c r="B9" s="16" t="e">
        <f>#REF!*#REF!/INDEX(#REF!,MATCH(#REF!,'(Tables)'!B64:B65,0))</f>
        <v>#REF!</v>
      </c>
      <c r="C9" s="16" t="e">
        <f>#REF!*#REF!/INDEX(#REF!,MATCH(#REF!,'(Tables)'!B64:B65,0))</f>
        <v>#REF!</v>
      </c>
      <c r="D9" s="16" t="e">
        <f>#REF!*#REF!/INDEX(#REF!,MATCH(#REF!,'(Tables)'!B64:B65,0))</f>
        <v>#REF!</v>
      </c>
      <c r="E9" s="16" t="e">
        <f>#REF!*#REF!/INDEX(#REF!,MATCH(#REF!,'(Tables)'!B64:B65,0))</f>
        <v>#REF!</v>
      </c>
      <c r="F9" s="16" t="e">
        <f>#REF!*#REF!/INDEX(#REF!,MATCH(#REF!,'(Tables)'!B64:B65,0))</f>
        <v>#REF!</v>
      </c>
      <c r="G9" s="16" t="e">
        <f>#REF!*#REF!/INDEX(#REF!,MATCH(#REF!,'(Tables)'!B64:B65,0))</f>
        <v>#REF!</v>
      </c>
      <c r="H9" s="33" t="e">
        <f>SUM(#REF!)*#REF!/INDEX(#REF!,MATCH(#REF!,'(Tables)'!B64:B65,0))</f>
        <v>#REF!</v>
      </c>
    </row>
    <row r="10" spans="1:8" ht="12.75" customHeight="1" x14ac:dyDescent="0.2">
      <c r="A10" s="23" t="e">
        <f>"      "&amp;'ESE Budget Prompter'!#REF!</f>
        <v>#REF!</v>
      </c>
      <c r="B10" s="16" t="e">
        <f>#REF!*#REF!/INDEX(#REF!,MATCH(#REF!,'(Tables)'!B64:B65,0))</f>
        <v>#REF!</v>
      </c>
      <c r="C10" s="16" t="e">
        <f>#REF!*#REF!/INDEX(#REF!,MATCH(#REF!,'(Tables)'!B64:B65,0))</f>
        <v>#REF!</v>
      </c>
      <c r="D10" s="16" t="e">
        <f>#REF!*#REF!/INDEX(#REF!,MATCH(#REF!,'(Tables)'!B64:B65,0))</f>
        <v>#REF!</v>
      </c>
      <c r="E10" s="16" t="e">
        <f>#REF!*#REF!/INDEX(#REF!,MATCH(#REF!,'(Tables)'!B64:B65,0))</f>
        <v>#REF!</v>
      </c>
      <c r="F10" s="16" t="e">
        <f>#REF!*#REF!/INDEX(#REF!,MATCH(#REF!,'(Tables)'!B64:B65,0))</f>
        <v>#REF!</v>
      </c>
      <c r="G10" s="16" t="e">
        <f>#REF!*#REF!/INDEX(#REF!,MATCH(#REF!,'(Tables)'!B64:B65,0))</f>
        <v>#REF!</v>
      </c>
      <c r="H10" s="33" t="e">
        <f>SUM(#REF!)*#REF!/INDEX(#REF!,MATCH(#REF!,'(Tables)'!B64:B65,0))</f>
        <v>#REF!</v>
      </c>
    </row>
    <row r="11" spans="1:8" ht="12.75" customHeight="1" x14ac:dyDescent="0.2">
      <c r="A11" s="13" t="e">
        <f>"   "&amp;'ESE Budget Prompter'!#REF!</f>
        <v>#REF!</v>
      </c>
      <c r="B11" s="30"/>
      <c r="C11" s="30"/>
      <c r="D11" s="30"/>
      <c r="E11" s="30"/>
      <c r="F11" s="30"/>
      <c r="G11" s="30"/>
      <c r="H11" s="31"/>
    </row>
    <row r="12" spans="1:8" ht="12.75" customHeight="1" x14ac:dyDescent="0.2">
      <c r="A12" s="23" t="e">
        <f>"      "&amp;'ESE Budget Prompter'!#REF!</f>
        <v>#REF!</v>
      </c>
      <c r="B12" s="16" t="e">
        <f>#REF!*#REF!/INDEX(#REF!,MATCH(#REF!,'(Tables)'!B64:B65,0))</f>
        <v>#REF!</v>
      </c>
      <c r="C12" s="16" t="e">
        <f>#REF!*#REF!/INDEX(#REF!,MATCH(#REF!,'(Tables)'!B64:B65,0))</f>
        <v>#REF!</v>
      </c>
      <c r="D12" s="16" t="e">
        <f>#REF!*#REF!/INDEX(#REF!,MATCH(#REF!,'(Tables)'!B64:B65,0))</f>
        <v>#REF!</v>
      </c>
      <c r="E12" s="16" t="e">
        <f>#REF!*#REF!/INDEX(#REF!,MATCH(#REF!,'(Tables)'!B64:B65,0))</f>
        <v>#REF!</v>
      </c>
      <c r="F12" s="16" t="e">
        <f>#REF!*#REF!/INDEX(#REF!,MATCH(#REF!,'(Tables)'!B64:B65,0))</f>
        <v>#REF!</v>
      </c>
      <c r="G12" s="16" t="e">
        <f>#REF!*#REF!/INDEX(#REF!,MATCH(#REF!,'(Tables)'!B64:B65,0))</f>
        <v>#REF!</v>
      </c>
      <c r="H12" s="33" t="e">
        <f>SUM(#REF!)*#REF!/INDEX(#REF!,MATCH(#REF!,'(Tables)'!B64:B65,0))</f>
        <v>#REF!</v>
      </c>
    </row>
    <row r="13" spans="1:8" ht="12.75" customHeight="1" x14ac:dyDescent="0.2">
      <c r="A13" s="23" t="e">
        <f>"      "&amp;'ESE Budget Prompter'!#REF!</f>
        <v>#REF!</v>
      </c>
      <c r="B13" s="16" t="e">
        <f>#REF!*#REF!/INDEX(#REF!,MATCH(#REF!,'(Tables)'!B64:B65,0))</f>
        <v>#REF!</v>
      </c>
      <c r="C13" s="16" t="e">
        <f>#REF!*#REF!/INDEX(#REF!,MATCH(#REF!,'(Tables)'!B64:B65,0))</f>
        <v>#REF!</v>
      </c>
      <c r="D13" s="16" t="e">
        <f>#REF!*#REF!/INDEX(#REF!,MATCH(#REF!,'(Tables)'!B64:B65,0))</f>
        <v>#REF!</v>
      </c>
      <c r="E13" s="16" t="e">
        <f>#REF!*#REF!/INDEX(#REF!,MATCH(#REF!,'(Tables)'!B64:B65,0))</f>
        <v>#REF!</v>
      </c>
      <c r="F13" s="16" t="e">
        <f>#REF!*#REF!/INDEX(#REF!,MATCH(#REF!,'(Tables)'!B64:B65,0))</f>
        <v>#REF!</v>
      </c>
      <c r="G13" s="16" t="e">
        <f>#REF!*#REF!/INDEX(#REF!,MATCH(#REF!,'(Tables)'!B64:B65,0))</f>
        <v>#REF!</v>
      </c>
      <c r="H13" s="33" t="e">
        <f>SUM(#REF!)*#REF!/INDEX(#REF!,MATCH(#REF!,'(Tables)'!B64:B65,0))</f>
        <v>#REF!</v>
      </c>
    </row>
    <row r="14" spans="1:8" ht="12.75" customHeight="1" x14ac:dyDescent="0.2">
      <c r="A14" s="25" t="e">
        <f>'ESE Budget Prompter'!#REF!</f>
        <v>#REF!</v>
      </c>
      <c r="B14" s="32"/>
      <c r="C14" s="32"/>
      <c r="D14" s="32"/>
      <c r="E14" s="32"/>
      <c r="F14" s="32"/>
      <c r="G14" s="32"/>
      <c r="H14" s="33"/>
    </row>
    <row r="15" spans="1:8" ht="12.75" customHeight="1" x14ac:dyDescent="0.2">
      <c r="A15" s="13" t="e">
        <f>"   "&amp;'ESE Budget Prompter'!#REF!</f>
        <v>#REF!</v>
      </c>
      <c r="B15" s="30"/>
      <c r="C15" s="30"/>
      <c r="D15" s="30"/>
      <c r="E15" s="30"/>
      <c r="F15" s="30"/>
      <c r="G15" s="30"/>
      <c r="H15" s="31"/>
    </row>
    <row r="16" spans="1:8" ht="12.75" customHeight="1" x14ac:dyDescent="0.2">
      <c r="A16" s="23" t="e">
        <f>"      "&amp;'ESE Budget Prompter'!#REF!</f>
        <v>#REF!</v>
      </c>
      <c r="B16" s="16" t="e">
        <f>#REF!*#REF!/INDEX(#REF!,MATCH(#REF!,'(Tables)'!B64:B65,0))</f>
        <v>#REF!</v>
      </c>
      <c r="C16" s="16" t="e">
        <f>#REF!*#REF!/INDEX(#REF!,MATCH(#REF!,'(Tables)'!B64:B65,0))</f>
        <v>#REF!</v>
      </c>
      <c r="D16" s="16" t="e">
        <f>#REF!*#REF!/INDEX(#REF!,MATCH(#REF!,'(Tables)'!B64:B65,0))</f>
        <v>#REF!</v>
      </c>
      <c r="E16" s="16" t="e">
        <f>#REF!*#REF!/INDEX(#REF!,MATCH(#REF!,'(Tables)'!B64:B65,0))</f>
        <v>#REF!</v>
      </c>
      <c r="F16" s="16" t="e">
        <f>#REF!*#REF!/INDEX(#REF!,MATCH(#REF!,'(Tables)'!B64:B65,0))</f>
        <v>#REF!</v>
      </c>
      <c r="G16" s="16" t="e">
        <f>#REF!*#REF!/INDEX(#REF!,MATCH(#REF!,'(Tables)'!B64:B65,0))</f>
        <v>#REF!</v>
      </c>
      <c r="H16" s="33" t="e">
        <f>SUM(#REF!)*#REF!/INDEX(#REF!,MATCH(#REF!,'(Tables)'!B64:B65,0))</f>
        <v>#REF!</v>
      </c>
    </row>
    <row r="17" spans="1:8" ht="12.75" customHeight="1" x14ac:dyDescent="0.2">
      <c r="A17" s="23" t="e">
        <f>"      "&amp;'ESE Budget Prompter'!#REF!</f>
        <v>#REF!</v>
      </c>
      <c r="B17" s="16" t="e">
        <f>#REF!*#REF!/INDEX(#REF!,MATCH(#REF!,'(Tables)'!B64:B65,0))</f>
        <v>#REF!</v>
      </c>
      <c r="C17" s="16" t="e">
        <f>#REF!*#REF!/INDEX(#REF!,MATCH(#REF!,'(Tables)'!B64:B65,0))</f>
        <v>#REF!</v>
      </c>
      <c r="D17" s="16" t="e">
        <f>#REF!*#REF!/INDEX(#REF!,MATCH(#REF!,'(Tables)'!B64:B65,0))</f>
        <v>#REF!</v>
      </c>
      <c r="E17" s="16" t="e">
        <f>#REF!*#REF!/INDEX(#REF!,MATCH(#REF!,'(Tables)'!B64:B65,0))</f>
        <v>#REF!</v>
      </c>
      <c r="F17" s="16" t="e">
        <f>#REF!*#REF!/INDEX(#REF!,MATCH(#REF!,'(Tables)'!B64:B65,0))</f>
        <v>#REF!</v>
      </c>
      <c r="G17" s="16" t="e">
        <f>#REF!*#REF!/INDEX(#REF!,MATCH(#REF!,'(Tables)'!B64:B65,0))</f>
        <v>#REF!</v>
      </c>
      <c r="H17" s="33" t="e">
        <f>SUM(#REF!)*#REF!/INDEX(#REF!,MATCH(#REF!,'(Tables)'!B64:B65,0))</f>
        <v>#REF!</v>
      </c>
    </row>
    <row r="18" spans="1:8" ht="12.75" customHeight="1" x14ac:dyDescent="0.2">
      <c r="A18" s="13" t="e">
        <f>"   "&amp;'ESE Budget Prompter'!#REF!</f>
        <v>#REF!</v>
      </c>
      <c r="B18" s="30"/>
      <c r="C18" s="30"/>
      <c r="D18" s="30"/>
      <c r="E18" s="30"/>
      <c r="F18" s="30"/>
      <c r="G18" s="30"/>
      <c r="H18" s="31"/>
    </row>
    <row r="19" spans="1:8" ht="12.75" customHeight="1" x14ac:dyDescent="0.2">
      <c r="A19" s="23" t="e">
        <f>"      "&amp;'ESE Budget Prompter'!#REF!</f>
        <v>#REF!</v>
      </c>
      <c r="B19" s="16" t="e">
        <f>#REF!*#REF!/INDEX(#REF!,MATCH(#REF!,'(Tables)'!B64:B65,0))</f>
        <v>#REF!</v>
      </c>
      <c r="C19" s="16" t="e">
        <f>#REF!*#REF!/INDEX(#REF!,MATCH(#REF!,'(Tables)'!B64:B65,0))</f>
        <v>#REF!</v>
      </c>
      <c r="D19" s="16" t="e">
        <f>#REF!*#REF!/INDEX(#REF!,MATCH(#REF!,'(Tables)'!B64:B65,0))</f>
        <v>#REF!</v>
      </c>
      <c r="E19" s="16" t="e">
        <f>#REF!*#REF!/INDEX(#REF!,MATCH(#REF!,'(Tables)'!B64:B65,0))</f>
        <v>#REF!</v>
      </c>
      <c r="F19" s="16" t="e">
        <f>#REF!*#REF!/INDEX(#REF!,MATCH(#REF!,'(Tables)'!B64:B65,0))</f>
        <v>#REF!</v>
      </c>
      <c r="G19" s="16" t="e">
        <f>#REF!*#REF!/INDEX(#REF!,MATCH(#REF!,'(Tables)'!B64:B65,0))</f>
        <v>#REF!</v>
      </c>
      <c r="H19" s="33" t="e">
        <f>SUM(#REF!)*#REF!/INDEX(#REF!,MATCH(#REF!,'(Tables)'!B64:B65,0))</f>
        <v>#REF!</v>
      </c>
    </row>
    <row r="20" spans="1:8" ht="12.75" customHeight="1" x14ac:dyDescent="0.2">
      <c r="A20" s="27" t="e">
        <f>"      "&amp;'ESE Budget Prompter'!#REF!</f>
        <v>#REF!</v>
      </c>
      <c r="B20" s="17" t="e">
        <f>#REF!*#REF!/INDEX(#REF!,MATCH(#REF!,'(Tables)'!B64:B65,0))</f>
        <v>#REF!</v>
      </c>
      <c r="C20" s="17" t="e">
        <f>#REF!*#REF!/INDEX(#REF!,MATCH(#REF!,'(Tables)'!B64:B65,0))</f>
        <v>#REF!</v>
      </c>
      <c r="D20" s="17" t="e">
        <f>#REF!*#REF!/INDEX(#REF!,MATCH(#REF!,'(Tables)'!B64:B65,0))</f>
        <v>#REF!</v>
      </c>
      <c r="E20" s="17" t="e">
        <f>#REF!*#REF!/INDEX(#REF!,MATCH(#REF!,'(Tables)'!B64:B65,0))</f>
        <v>#REF!</v>
      </c>
      <c r="F20" s="17" t="e">
        <f>#REF!*#REF!/INDEX(#REF!,MATCH(#REF!,'(Tables)'!B64:B65,0))</f>
        <v>#REF!</v>
      </c>
      <c r="G20" s="17" t="e">
        <f>#REF!*#REF!/INDEX(#REF!,MATCH(#REF!,'(Tables)'!B64:B65,0))</f>
        <v>#REF!</v>
      </c>
      <c r="H20" s="39" t="e">
        <f>SUM(#REF!)*#REF!/INDEX(#REF!,MATCH(#REF!,'(Tables)'!B64:B65,0))</f>
        <v>#REF!</v>
      </c>
    </row>
  </sheetData>
  <mergeCells count="4">
    <mergeCell ref="A1:D1"/>
    <mergeCell ref="A2:D2"/>
    <mergeCell ref="A3:D3"/>
    <mergeCell ref="A4:D4"/>
  </mergeCells>
  <pageMargins left="0.25" right="0.25" top="0.5" bottom="0.5" header="0.5" footer="0.5"/>
  <headerFooter alignWithMargins="0"/>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H19"/>
  <sheetViews>
    <sheetView workbookViewId="0"/>
  </sheetViews>
  <sheetFormatPr defaultColWidth="8.85546875" defaultRowHeight="12.75" customHeight="1" x14ac:dyDescent="0.2"/>
  <sheetData>
    <row r="1" spans="1:8" ht="12.75" customHeight="1" x14ac:dyDescent="0.2">
      <c r="A1" s="97" t="str">
        <f>"Activity-Based Budget"</f>
        <v>Activity-Based Budget</v>
      </c>
      <c r="B1" s="97"/>
      <c r="C1" s="97"/>
      <c r="D1" s="97"/>
    </row>
    <row r="2" spans="1:8" ht="12.75" customHeight="1" x14ac:dyDescent="0.2">
      <c r="A2" s="97" t="e">
        <f>"Organization: "&amp;#REF!</f>
        <v>#REF!</v>
      </c>
      <c r="B2" s="97"/>
      <c r="C2" s="97"/>
      <c r="D2" s="97"/>
    </row>
    <row r="3" spans="1:8" ht="12.75" customHeight="1" x14ac:dyDescent="0.2">
      <c r="A3" s="97" t="str">
        <f>"(FnCalls 1)"&amp;" "&amp;""</f>
        <v xml:space="preserve">(FnCalls 1) </v>
      </c>
      <c r="B3" s="97"/>
      <c r="C3" s="97"/>
      <c r="D3" s="97"/>
    </row>
    <row r="4" spans="1:8" ht="12.75" customHeight="1" x14ac:dyDescent="0.2">
      <c r="A4" s="97" t="str">
        <f>""</f>
        <v/>
      </c>
      <c r="B4" s="97"/>
      <c r="C4" s="97"/>
      <c r="D4" s="97"/>
    </row>
    <row r="5" spans="1:8" ht="12.75" customHeight="1" x14ac:dyDescent="0.2">
      <c r="A5" s="2" t="e">
        <f>IF(WEEKDAY('ESE Budget Prompter'!#REF!)&gt;=1,'ESE Budget Prompter'!#REF!-WEEKDAY('ESE Budget Prompter'!#REF!)+1,'ESE Budget Prompter'!#REF!-(7-(1-WEEKDAY('ESE Budget Prompter'!#REF!))))</f>
        <v>#REF!</v>
      </c>
    </row>
    <row r="6" spans="1:8" ht="12.75" customHeight="1" x14ac:dyDescent="0.2">
      <c r="A6" s="2" t="e">
        <f>DATE(YEAR('ESE Budget Prompter'!#REF!)+(0),MONTH('ESE Budget Prompter'!#REF!)+(0),1)</f>
        <v>#REF!</v>
      </c>
      <c r="C6" s="2" t="e">
        <f>'ESE Budget Prompter'!#REF!+(0)</f>
        <v>#REF!</v>
      </c>
      <c r="D6" t="e">
        <f t="shared" ref="D6:D19" si="0">TEXT(C6,"m/d/yyyy")</f>
        <v>#REF!</v>
      </c>
      <c r="F6" t="e">
        <f t="shared" ref="F6:F19" si="1">TEXT(A6,"MMM yyyy")</f>
        <v>#REF!</v>
      </c>
      <c r="G6" t="e">
        <f>"Q"&amp;(TRUNC((MONTH(A6)-1)/3)+1)&amp;" "&amp;YEAR(A6)</f>
        <v>#REF!</v>
      </c>
      <c r="H6" t="e">
        <f>TEXT(YEAR(A6),"0000")</f>
        <v>#REF!</v>
      </c>
    </row>
    <row r="7" spans="1:8" ht="12.75" customHeight="1" x14ac:dyDescent="0.2">
      <c r="A7" s="2" t="e">
        <f>DATE(YEAR('ESE Budget Prompter'!#REF!)+(0),MONTH('ESE Budget Prompter'!#REF!)+(1),1)</f>
        <v>#REF!</v>
      </c>
      <c r="C7" s="2" t="e">
        <f>'ESE Budget Prompter'!#REF!+(31)</f>
        <v>#REF!</v>
      </c>
      <c r="D7" t="e">
        <f t="shared" si="0"/>
        <v>#REF!</v>
      </c>
      <c r="F7" t="e">
        <f t="shared" si="1"/>
        <v>#REF!</v>
      </c>
    </row>
    <row r="8" spans="1:8" ht="12.75" customHeight="1" x14ac:dyDescent="0.2">
      <c r="A8" s="2" t="e">
        <f>DATE(YEAR('ESE Budget Prompter'!#REF!)+(0),MONTH('ESE Budget Prompter'!#REF!)+(2),1)</f>
        <v>#REF!</v>
      </c>
      <c r="C8" s="2" t="e">
        <f>'ESE Budget Prompter'!#REF!+(59)</f>
        <v>#REF!</v>
      </c>
      <c r="D8" t="e">
        <f t="shared" si="0"/>
        <v>#REF!</v>
      </c>
      <c r="F8" t="e">
        <f t="shared" si="1"/>
        <v>#REF!</v>
      </c>
    </row>
    <row r="9" spans="1:8" ht="12.75" customHeight="1" x14ac:dyDescent="0.2">
      <c r="A9" s="2" t="e">
        <f>DATE(YEAR('ESE Budget Prompter'!#REF!)+(0),MONTH('ESE Budget Prompter'!#REF!)+(3),1)</f>
        <v>#REF!</v>
      </c>
      <c r="C9" s="2" t="e">
        <f>'ESE Budget Prompter'!#REF!+(90)</f>
        <v>#REF!</v>
      </c>
      <c r="D9" t="e">
        <f t="shared" si="0"/>
        <v>#REF!</v>
      </c>
      <c r="F9" t="e">
        <f t="shared" si="1"/>
        <v>#REF!</v>
      </c>
      <c r="G9" t="e">
        <f>"Q"&amp;(TRUNC((MONTH(A9)-1)/3)+1)&amp;" "&amp;YEAR(A9)</f>
        <v>#REF!</v>
      </c>
    </row>
    <row r="10" spans="1:8" ht="12.75" customHeight="1" x14ac:dyDescent="0.2">
      <c r="A10" s="2" t="e">
        <f>DATE(YEAR('ESE Budget Prompter'!#REF!)+(0),MONTH('ESE Budget Prompter'!#REF!)+(4),1)</f>
        <v>#REF!</v>
      </c>
      <c r="C10" s="2" t="e">
        <f>'ESE Budget Prompter'!#REF!+(120)</f>
        <v>#REF!</v>
      </c>
      <c r="D10" t="e">
        <f t="shared" si="0"/>
        <v>#REF!</v>
      </c>
      <c r="F10" t="e">
        <f t="shared" si="1"/>
        <v>#REF!</v>
      </c>
    </row>
    <row r="11" spans="1:8" ht="12.75" customHeight="1" x14ac:dyDescent="0.2">
      <c r="A11" s="2" t="e">
        <f>DATE(YEAR('ESE Budget Prompter'!#REF!)+(0),MONTH('ESE Budget Prompter'!#REF!)+(5),1)</f>
        <v>#REF!</v>
      </c>
      <c r="C11" s="2" t="e">
        <f>'ESE Budget Prompter'!#REF!+(151)</f>
        <v>#REF!</v>
      </c>
      <c r="D11" t="e">
        <f t="shared" si="0"/>
        <v>#REF!</v>
      </c>
      <c r="F11" t="e">
        <f t="shared" si="1"/>
        <v>#REF!</v>
      </c>
    </row>
    <row r="12" spans="1:8" ht="12.75" customHeight="1" x14ac:dyDescent="0.2">
      <c r="A12" s="2" t="e">
        <f>DATE(YEAR('ESE Budget Prompter'!#REF!)+(0),MONTH('ESE Budget Prompter'!#REF!)+(6),1)</f>
        <v>#REF!</v>
      </c>
      <c r="C12" s="2" t="e">
        <f>'ESE Budget Prompter'!#REF!+(181)</f>
        <v>#REF!</v>
      </c>
      <c r="D12" t="e">
        <f t="shared" si="0"/>
        <v>#REF!</v>
      </c>
      <c r="F12" t="e">
        <f t="shared" si="1"/>
        <v>#REF!</v>
      </c>
      <c r="G12" t="e">
        <f>"Q"&amp;(TRUNC((MONTH(A12)-1)/3)+1)&amp;" "&amp;YEAR(A12)</f>
        <v>#REF!</v>
      </c>
    </row>
    <row r="13" spans="1:8" ht="12.75" customHeight="1" x14ac:dyDescent="0.2">
      <c r="A13" s="2" t="e">
        <f>DATE(YEAR('ESE Budget Prompter'!#REF!)+(0),MONTH('ESE Budget Prompter'!#REF!)+(7),1)</f>
        <v>#REF!</v>
      </c>
      <c r="B13" s="2" t="e">
        <f>A5+(217)</f>
        <v>#REF!</v>
      </c>
      <c r="C13" s="2" t="e">
        <f>'ESE Budget Prompter'!#REF!+(212)</f>
        <v>#REF!</v>
      </c>
      <c r="D13" t="e">
        <f t="shared" si="0"/>
        <v>#REF!</v>
      </c>
      <c r="E13" t="e">
        <f>"W "&amp;TEXT(B13,"m/d/yyyy")</f>
        <v>#REF!</v>
      </c>
      <c r="F13" t="e">
        <f t="shared" si="1"/>
        <v>#REF!</v>
      </c>
    </row>
    <row r="14" spans="1:8" ht="12.75" customHeight="1" x14ac:dyDescent="0.2">
      <c r="A14" s="2" t="e">
        <f>DATE(YEAR('ESE Budget Prompter'!#REF!)+(0),MONTH('ESE Budget Prompter'!#REF!)+(8),1)</f>
        <v>#REF!</v>
      </c>
      <c r="C14" s="2" t="e">
        <f>'ESE Budget Prompter'!#REF!+(243)</f>
        <v>#REF!</v>
      </c>
      <c r="D14" t="e">
        <f t="shared" si="0"/>
        <v>#REF!</v>
      </c>
      <c r="F14" t="e">
        <f t="shared" si="1"/>
        <v>#REF!</v>
      </c>
    </row>
    <row r="15" spans="1:8" ht="12.75" customHeight="1" x14ac:dyDescent="0.2">
      <c r="A15" s="2" t="e">
        <f>DATE(YEAR('ESE Budget Prompter'!#REF!)+(0),MONTH('ESE Budget Prompter'!#REF!)+(9),1)</f>
        <v>#REF!</v>
      </c>
      <c r="C15" s="2" t="e">
        <f>'ESE Budget Prompter'!#REF!+(273)</f>
        <v>#REF!</v>
      </c>
      <c r="D15" t="e">
        <f t="shared" si="0"/>
        <v>#REF!</v>
      </c>
      <c r="F15" t="e">
        <f t="shared" si="1"/>
        <v>#REF!</v>
      </c>
      <c r="G15" t="e">
        <f>"Q"&amp;(TRUNC((MONTH(A15)-1)/3)+1)&amp;" "&amp;YEAR(A15)</f>
        <v>#REF!</v>
      </c>
    </row>
    <row r="16" spans="1:8" ht="12.75" customHeight="1" x14ac:dyDescent="0.2">
      <c r="A16" s="2" t="e">
        <f>DATE(YEAR('ESE Budget Prompter'!#REF!)+(0),MONTH('ESE Budget Prompter'!#REF!)+(10),1)</f>
        <v>#REF!</v>
      </c>
      <c r="C16" s="2" t="e">
        <f>'ESE Budget Prompter'!#REF!+(304)</f>
        <v>#REF!</v>
      </c>
      <c r="D16" t="e">
        <f t="shared" si="0"/>
        <v>#REF!</v>
      </c>
      <c r="F16" t="e">
        <f t="shared" si="1"/>
        <v>#REF!</v>
      </c>
    </row>
    <row r="17" spans="1:8" ht="12.75" customHeight="1" x14ac:dyDescent="0.2">
      <c r="A17" s="2" t="e">
        <f>DATE(YEAR('ESE Budget Prompter'!#REF!)+(0),MONTH('ESE Budget Prompter'!#REF!)+(11),1)</f>
        <v>#REF!</v>
      </c>
      <c r="C17" s="2" t="e">
        <f>'ESE Budget Prompter'!#REF!+(334)</f>
        <v>#REF!</v>
      </c>
      <c r="D17" t="e">
        <f t="shared" si="0"/>
        <v>#REF!</v>
      </c>
      <c r="F17" t="e">
        <f t="shared" si="1"/>
        <v>#REF!</v>
      </c>
    </row>
    <row r="18" spans="1:8" ht="12.75" customHeight="1" x14ac:dyDescent="0.2">
      <c r="A18" s="2" t="e">
        <f>DATE(YEAR('ESE Budget Prompter'!#REF!)+(1),MONTH('ESE Budget Prompter'!#REF!)+(0),1)</f>
        <v>#REF!</v>
      </c>
      <c r="C18" s="2" t="e">
        <f>'ESE Budget Prompter'!#REF!+(365)</f>
        <v>#REF!</v>
      </c>
      <c r="D18" t="e">
        <f t="shared" si="0"/>
        <v>#REF!</v>
      </c>
      <c r="F18" t="e">
        <f t="shared" si="1"/>
        <v>#REF!</v>
      </c>
      <c r="G18" t="e">
        <f>"Q"&amp;(TRUNC((MONTH(A18)-1)/3)+1)&amp;" "&amp;YEAR(A18)</f>
        <v>#REF!</v>
      </c>
      <c r="H18" t="e">
        <f>TEXT(YEAR(A18),"0000")</f>
        <v>#REF!</v>
      </c>
    </row>
    <row r="19" spans="1:8" ht="12.75" customHeight="1" x14ac:dyDescent="0.2">
      <c r="A19" s="2" t="e">
        <f>DATE(YEAR('ESE Budget Prompter'!#REF!)+(1),MONTH('ESE Budget Prompter'!#REF!)+(1),1)</f>
        <v>#REF!</v>
      </c>
      <c r="C19" s="2" t="e">
        <f>'ESE Budget Prompter'!#REF!+(396)</f>
        <v>#REF!</v>
      </c>
      <c r="D19" t="e">
        <f t="shared" si="0"/>
        <v>#REF!</v>
      </c>
      <c r="F19" t="e">
        <f t="shared" si="1"/>
        <v>#REF!</v>
      </c>
    </row>
  </sheetData>
  <mergeCells count="4">
    <mergeCell ref="A1:D1"/>
    <mergeCell ref="A2:D2"/>
    <mergeCell ref="A3:D3"/>
    <mergeCell ref="A4:D4"/>
  </mergeCells>
  <pageMargins left="0.25" right="0.25" top="0.5" bottom="0.5" header="0.5" footer="0.5"/>
  <headerFooter alignWithMargins="0"/>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N116"/>
  <sheetViews>
    <sheetView workbookViewId="0"/>
  </sheetViews>
  <sheetFormatPr defaultColWidth="8.85546875" defaultRowHeight="12.75" customHeight="1" x14ac:dyDescent="0.2"/>
  <cols>
    <col min="1" max="1" width="26.42578125" customWidth="1"/>
    <col min="2" max="3" width="12" customWidth="1"/>
    <col min="4" max="4" width="8.7109375" customWidth="1"/>
    <col min="8" max="8" width="8.140625" customWidth="1"/>
    <col min="9" max="9" width="9" customWidth="1"/>
    <col min="10" max="10" width="8.7109375" customWidth="1"/>
    <col min="11" max="11" width="8.42578125" customWidth="1"/>
    <col min="13" max="13" width="8.7109375" customWidth="1"/>
    <col min="14" max="14" width="5.42578125" customWidth="1"/>
  </cols>
  <sheetData>
    <row r="1" spans="1:14" ht="12.75" customHeight="1" x14ac:dyDescent="0.2">
      <c r="A1" s="97" t="str">
        <f>"Activity-Based Budget"</f>
        <v>Activity-Based Budget</v>
      </c>
      <c r="B1" s="97"/>
      <c r="C1" s="97"/>
      <c r="D1" s="97"/>
    </row>
    <row r="2" spans="1:14" ht="12.75" customHeight="1" x14ac:dyDescent="0.2">
      <c r="A2" s="97" t="e">
        <f>"Organization: "&amp;#REF!</f>
        <v>#REF!</v>
      </c>
      <c r="B2" s="97"/>
      <c r="C2" s="97"/>
      <c r="D2" s="97"/>
    </row>
    <row r="3" spans="1:14" ht="12.75" customHeight="1" x14ac:dyDescent="0.2">
      <c r="A3" s="97" t="str">
        <f>"(Tables)"&amp;" "&amp;""</f>
        <v xml:space="preserve">(Tables) </v>
      </c>
      <c r="B3" s="97"/>
      <c r="C3" s="97"/>
      <c r="D3" s="97"/>
    </row>
    <row r="4" spans="1:14" ht="12.75" customHeight="1" x14ac:dyDescent="0.2">
      <c r="A4" s="97" t="str">
        <f>""</f>
        <v/>
      </c>
      <c r="B4" s="97"/>
      <c r="C4" s="97"/>
      <c r="D4" s="97"/>
    </row>
    <row r="5" spans="1:14" ht="12.75" customHeight="1" x14ac:dyDescent="0.2">
      <c r="A5" s="1" t="e">
        <f>'ESE Budget Prompter'!#REF!</f>
        <v>#REF!</v>
      </c>
    </row>
    <row r="6" spans="1:14" ht="12.75" customHeight="1" x14ac:dyDescent="0.2">
      <c r="B6" s="7" t="e">
        <f>'(FnCalls 1)'!F6</f>
        <v>#REF!</v>
      </c>
      <c r="C6" s="8" t="e">
        <f>'(FnCalls 1)'!F7</f>
        <v>#REF!</v>
      </c>
      <c r="D6" s="8" t="e">
        <f>'(FnCalls 1)'!F8</f>
        <v>#REF!</v>
      </c>
      <c r="E6" s="8" t="e">
        <f>'(FnCalls 1)'!F9</f>
        <v>#REF!</v>
      </c>
      <c r="F6" s="8" t="e">
        <f>'(FnCalls 1)'!F10</f>
        <v>#REF!</v>
      </c>
      <c r="G6" s="8" t="e">
        <f>'(FnCalls 1)'!F11</f>
        <v>#REF!</v>
      </c>
      <c r="H6" s="8" t="e">
        <f>'(FnCalls 1)'!F12</f>
        <v>#REF!</v>
      </c>
      <c r="I6" s="9" t="e">
        <f>'(FnCalls 1)'!H6</f>
        <v>#REF!</v>
      </c>
    </row>
    <row r="7" spans="1:14" ht="12.75" customHeight="1" x14ac:dyDescent="0.2">
      <c r="A7" s="3"/>
      <c r="B7" s="40" t="e">
        <f>'(FnCalls 1)'!A6</f>
        <v>#REF!</v>
      </c>
      <c r="C7" s="40" t="e">
        <f>'(FnCalls 1)'!A7</f>
        <v>#REF!</v>
      </c>
      <c r="D7" s="40" t="e">
        <f>'(FnCalls 1)'!A8</f>
        <v>#REF!</v>
      </c>
      <c r="E7" s="40" t="e">
        <f>'(FnCalls 1)'!A9</f>
        <v>#REF!</v>
      </c>
      <c r="F7" s="40" t="e">
        <f>'(FnCalls 1)'!A10</f>
        <v>#REF!</v>
      </c>
      <c r="G7" s="40" t="e">
        <f>'(FnCalls 1)'!A11</f>
        <v>#REF!</v>
      </c>
      <c r="H7" s="40" t="e">
        <f>'(FnCalls 1)'!A12</f>
        <v>#REF!</v>
      </c>
      <c r="I7" s="41"/>
    </row>
    <row r="8" spans="1:14" ht="12.75" customHeight="1" x14ac:dyDescent="0.2">
      <c r="A8" s="1" t="e">
        <f>'ESE Budget Prompter'!#REF!</f>
        <v>#REF!</v>
      </c>
    </row>
    <row r="9" spans="1:14" ht="12.75" customHeight="1" x14ac:dyDescent="0.2">
      <c r="B9" s="7" t="e">
        <f>'(FnCalls 1)'!F12</f>
        <v>#REF!</v>
      </c>
      <c r="C9" s="8" t="e">
        <f>'(FnCalls 1)'!F13</f>
        <v>#REF!</v>
      </c>
      <c r="D9" s="8" t="e">
        <f>'(FnCalls 1)'!F14</f>
        <v>#REF!</v>
      </c>
      <c r="E9" s="8" t="e">
        <f>'(FnCalls 1)'!F15</f>
        <v>#REF!</v>
      </c>
      <c r="F9" s="8" t="e">
        <f>'(FnCalls 1)'!F16</f>
        <v>#REF!</v>
      </c>
      <c r="G9" s="8" t="e">
        <f>'(FnCalls 1)'!F17</f>
        <v>#REF!</v>
      </c>
      <c r="H9" s="9" t="e">
        <f>'(FnCalls 1)'!H6</f>
        <v>#REF!</v>
      </c>
      <c r="I9" s="8" t="e">
        <f>'(FnCalls 1)'!F18</f>
        <v>#REF!</v>
      </c>
      <c r="J9" s="9" t="e">
        <f>'(FnCalls 1)'!H18</f>
        <v>#REF!</v>
      </c>
    </row>
    <row r="10" spans="1:14" ht="12.75" customHeight="1" x14ac:dyDescent="0.2">
      <c r="A10" s="3"/>
      <c r="B10" s="40" t="e">
        <f>'(FnCalls 1)'!A12</f>
        <v>#REF!</v>
      </c>
      <c r="C10" s="40" t="e">
        <f>'(FnCalls 1)'!A13</f>
        <v>#REF!</v>
      </c>
      <c r="D10" s="40" t="e">
        <f>'(FnCalls 1)'!A14</f>
        <v>#REF!</v>
      </c>
      <c r="E10" s="40" t="e">
        <f>'(FnCalls 1)'!A15</f>
        <v>#REF!</v>
      </c>
      <c r="F10" s="40" t="e">
        <f>'(FnCalls 1)'!A16</f>
        <v>#REF!</v>
      </c>
      <c r="G10" s="40" t="e">
        <f>'(FnCalls 1)'!A17</f>
        <v>#REF!</v>
      </c>
      <c r="H10" s="41"/>
      <c r="I10" s="40" t="e">
        <f>'(FnCalls 1)'!A18</f>
        <v>#REF!</v>
      </c>
      <c r="J10" s="41"/>
    </row>
    <row r="11" spans="1:14" ht="12.75" customHeight="1" x14ac:dyDescent="0.2">
      <c r="A11" s="1" t="e">
        <f>'ESE Budget Prompter'!#REF!</f>
        <v>#REF!</v>
      </c>
    </row>
    <row r="12" spans="1:14" ht="12.75" customHeight="1" x14ac:dyDescent="0.2">
      <c r="B12" s="7" t="e">
        <f>'(FnCalls 1)'!F6</f>
        <v>#REF!</v>
      </c>
      <c r="C12" s="8" t="e">
        <f>'(FnCalls 1)'!F7</f>
        <v>#REF!</v>
      </c>
      <c r="D12" s="8" t="e">
        <f>'(FnCalls 1)'!F8</f>
        <v>#REF!</v>
      </c>
      <c r="E12" s="8" t="e">
        <f>'(FnCalls 1)'!F9</f>
        <v>#REF!</v>
      </c>
      <c r="F12" s="8" t="e">
        <f>'(FnCalls 1)'!F10</f>
        <v>#REF!</v>
      </c>
      <c r="G12" s="8" t="e">
        <f>'(FnCalls 1)'!F11</f>
        <v>#REF!</v>
      </c>
      <c r="H12" s="8" t="e">
        <f>'(FnCalls 1)'!F12</f>
        <v>#REF!</v>
      </c>
      <c r="I12" s="8" t="e">
        <f>'(FnCalls 1)'!F13</f>
        <v>#REF!</v>
      </c>
      <c r="J12" s="8" t="e">
        <f>'(FnCalls 1)'!F14</f>
        <v>#REF!</v>
      </c>
      <c r="K12" s="8" t="e">
        <f>'(FnCalls 1)'!F15</f>
        <v>#REF!</v>
      </c>
      <c r="L12" s="8" t="e">
        <f>'(FnCalls 1)'!F16</f>
        <v>#REF!</v>
      </c>
      <c r="M12" s="8" t="e">
        <f>'(FnCalls 1)'!F17</f>
        <v>#REF!</v>
      </c>
      <c r="N12" s="9" t="e">
        <f>'(FnCalls 1)'!H6</f>
        <v>#REF!</v>
      </c>
    </row>
    <row r="13" spans="1:14" ht="12.75" customHeight="1" x14ac:dyDescent="0.2">
      <c r="A13" s="4" t="e">
        <f>'ESE Budget Prompter'!#REF!</f>
        <v>#REF!</v>
      </c>
      <c r="B13" s="19"/>
      <c r="C13" s="19"/>
      <c r="D13" s="19"/>
      <c r="E13" s="19"/>
      <c r="F13" s="19"/>
      <c r="G13" s="19"/>
      <c r="H13" s="19"/>
      <c r="I13" s="19"/>
      <c r="J13" s="19"/>
      <c r="K13" s="19"/>
      <c r="L13" s="19"/>
      <c r="M13" s="19"/>
      <c r="N13" s="10"/>
    </row>
    <row r="14" spans="1:14" ht="12.75" customHeight="1" x14ac:dyDescent="0.2">
      <c r="A14" s="13" t="e">
        <f>"   "&amp;'ESE Budget Prompter'!#REF!</f>
        <v>#REF!</v>
      </c>
      <c r="B14" s="20" t="e">
        <f>#REF!</f>
        <v>#REF!</v>
      </c>
      <c r="C14" s="20" t="e">
        <f>#REF!</f>
        <v>#REF!</v>
      </c>
      <c r="D14" s="20" t="e">
        <f>#REF!</f>
        <v>#REF!</v>
      </c>
      <c r="E14" s="20" t="e">
        <f>#REF!</f>
        <v>#REF!</v>
      </c>
      <c r="F14" s="20" t="e">
        <f>#REF!</f>
        <v>#REF!</v>
      </c>
      <c r="G14" s="20" t="e">
        <f>#REF!</f>
        <v>#REF!</v>
      </c>
      <c r="H14" s="20" t="e">
        <f>#REF!</f>
        <v>#REF!</v>
      </c>
      <c r="I14" s="20" t="e">
        <f>#REF!</f>
        <v>#REF!</v>
      </c>
      <c r="J14" s="20" t="e">
        <f>#REF!</f>
        <v>#REF!</v>
      </c>
      <c r="K14" s="20" t="e">
        <f>#REF!</f>
        <v>#REF!</v>
      </c>
      <c r="L14" s="20" t="e">
        <f>#REF!</f>
        <v>#REF!</v>
      </c>
      <c r="M14" s="20" t="e">
        <f>#REF!</f>
        <v>#REF!</v>
      </c>
      <c r="N14" s="21" t="e">
        <f>SUM(B14:M14)</f>
        <v>#REF!</v>
      </c>
    </row>
    <row r="15" spans="1:14" ht="12.75" customHeight="1" x14ac:dyDescent="0.2">
      <c r="A15" s="13" t="e">
        <f>"   "&amp;'ESE Budget Prompter'!#REF!</f>
        <v>#REF!</v>
      </c>
      <c r="B15" s="20" t="e">
        <f>#REF!</f>
        <v>#REF!</v>
      </c>
      <c r="C15" s="20" t="e">
        <f>#REF!</f>
        <v>#REF!</v>
      </c>
      <c r="D15" s="20" t="e">
        <f>#REF!</f>
        <v>#REF!</v>
      </c>
      <c r="E15" s="20" t="e">
        <f>#REF!</f>
        <v>#REF!</v>
      </c>
      <c r="F15" s="20" t="e">
        <f>#REF!</f>
        <v>#REF!</v>
      </c>
      <c r="G15" s="20" t="e">
        <f>#REF!</f>
        <v>#REF!</v>
      </c>
      <c r="H15" s="20" t="e">
        <f>#REF!</f>
        <v>#REF!</v>
      </c>
      <c r="I15" s="20" t="e">
        <f>#REF!</f>
        <v>#REF!</v>
      </c>
      <c r="J15" s="20" t="e">
        <f>#REF!</f>
        <v>#REF!</v>
      </c>
      <c r="K15" s="20" t="e">
        <f>#REF!</f>
        <v>#REF!</v>
      </c>
      <c r="L15" s="20" t="e">
        <f>#REF!</f>
        <v>#REF!</v>
      </c>
      <c r="M15" s="20" t="e">
        <f>#REF!</f>
        <v>#REF!</v>
      </c>
      <c r="N15" s="21" t="e">
        <f>SUM(B15:M15)</f>
        <v>#REF!</v>
      </c>
    </row>
    <row r="16" spans="1:14" ht="12.75" customHeight="1" x14ac:dyDescent="0.2">
      <c r="A16" s="25" t="e">
        <f>"   "&amp;'ESE Budget Prompter'!#REF!</f>
        <v>#REF!</v>
      </c>
      <c r="B16" s="26" t="e">
        <f t="shared" ref="B16:M16" si="0">SUM(B14:B15)</f>
        <v>#REF!</v>
      </c>
      <c r="C16" s="26" t="e">
        <f t="shared" si="0"/>
        <v>#REF!</v>
      </c>
      <c r="D16" s="26" t="e">
        <f t="shared" si="0"/>
        <v>#REF!</v>
      </c>
      <c r="E16" s="26" t="e">
        <f t="shared" si="0"/>
        <v>#REF!</v>
      </c>
      <c r="F16" s="26" t="e">
        <f t="shared" si="0"/>
        <v>#REF!</v>
      </c>
      <c r="G16" s="26" t="e">
        <f t="shared" si="0"/>
        <v>#REF!</v>
      </c>
      <c r="H16" s="26" t="e">
        <f t="shared" si="0"/>
        <v>#REF!</v>
      </c>
      <c r="I16" s="26" t="e">
        <f t="shared" si="0"/>
        <v>#REF!</v>
      </c>
      <c r="J16" s="26" t="e">
        <f t="shared" si="0"/>
        <v>#REF!</v>
      </c>
      <c r="K16" s="26" t="e">
        <f t="shared" si="0"/>
        <v>#REF!</v>
      </c>
      <c r="L16" s="26" t="e">
        <f t="shared" si="0"/>
        <v>#REF!</v>
      </c>
      <c r="M16" s="26" t="e">
        <f t="shared" si="0"/>
        <v>#REF!</v>
      </c>
      <c r="N16" s="11" t="e">
        <f>SUM(B16:M16)</f>
        <v>#REF!</v>
      </c>
    </row>
    <row r="17" spans="1:14" ht="12.75" customHeight="1" x14ac:dyDescent="0.2">
      <c r="A17" s="25" t="e">
        <f>'ESE Budget Prompter'!#REF!</f>
        <v>#REF!</v>
      </c>
      <c r="B17" s="26"/>
      <c r="C17" s="26"/>
      <c r="D17" s="26"/>
      <c r="E17" s="26"/>
      <c r="F17" s="26"/>
      <c r="G17" s="26"/>
      <c r="H17" s="26"/>
      <c r="I17" s="26"/>
      <c r="J17" s="26"/>
      <c r="K17" s="26"/>
      <c r="L17" s="26"/>
      <c r="M17" s="26"/>
      <c r="N17" s="11"/>
    </row>
    <row r="18" spans="1:14" ht="12.75" customHeight="1" x14ac:dyDescent="0.2">
      <c r="A18" s="13" t="e">
        <f>"   "&amp;'ESE Budget Prompter'!#REF!</f>
        <v>#REF!</v>
      </c>
      <c r="B18" s="20" t="e">
        <f>#REF!</f>
        <v>#REF!</v>
      </c>
      <c r="C18" s="20" t="e">
        <f>#REF!</f>
        <v>#REF!</v>
      </c>
      <c r="D18" s="20" t="e">
        <f>#REF!</f>
        <v>#REF!</v>
      </c>
      <c r="E18" s="20" t="e">
        <f>#REF!</f>
        <v>#REF!</v>
      </c>
      <c r="F18" s="20" t="e">
        <f>#REF!</f>
        <v>#REF!</v>
      </c>
      <c r="G18" s="20" t="e">
        <f>#REF!</f>
        <v>#REF!</v>
      </c>
      <c r="H18" s="20" t="e">
        <f>#REF!</f>
        <v>#REF!</v>
      </c>
      <c r="I18" s="20" t="e">
        <f>#REF!</f>
        <v>#REF!</v>
      </c>
      <c r="J18" s="20" t="e">
        <f>#REF!</f>
        <v>#REF!</v>
      </c>
      <c r="K18" s="20" t="e">
        <f>#REF!</f>
        <v>#REF!</v>
      </c>
      <c r="L18" s="20" t="e">
        <f>#REF!</f>
        <v>#REF!</v>
      </c>
      <c r="M18" s="20" t="e">
        <f>#REF!</f>
        <v>#REF!</v>
      </c>
      <c r="N18" s="21" t="e">
        <f>SUM(B18:M18)</f>
        <v>#REF!</v>
      </c>
    </row>
    <row r="19" spans="1:14" ht="12.75" customHeight="1" x14ac:dyDescent="0.2">
      <c r="A19" s="13" t="e">
        <f>"   "&amp;'ESE Budget Prompter'!#REF!</f>
        <v>#REF!</v>
      </c>
      <c r="B19" s="20" t="e">
        <f>#REF!</f>
        <v>#REF!</v>
      </c>
      <c r="C19" s="20" t="e">
        <f>#REF!</f>
        <v>#REF!</v>
      </c>
      <c r="D19" s="20" t="e">
        <f>#REF!</f>
        <v>#REF!</v>
      </c>
      <c r="E19" s="20" t="e">
        <f>#REF!</f>
        <v>#REF!</v>
      </c>
      <c r="F19" s="20" t="e">
        <f>#REF!</f>
        <v>#REF!</v>
      </c>
      <c r="G19" s="20" t="e">
        <f>#REF!</f>
        <v>#REF!</v>
      </c>
      <c r="H19" s="20" t="e">
        <f>#REF!</f>
        <v>#REF!</v>
      </c>
      <c r="I19" s="20" t="e">
        <f>#REF!</f>
        <v>#REF!</v>
      </c>
      <c r="J19" s="20" t="e">
        <f>#REF!</f>
        <v>#REF!</v>
      </c>
      <c r="K19" s="20" t="e">
        <f>#REF!</f>
        <v>#REF!</v>
      </c>
      <c r="L19" s="20" t="e">
        <f>#REF!</f>
        <v>#REF!</v>
      </c>
      <c r="M19" s="20" t="e">
        <f>#REF!</f>
        <v>#REF!</v>
      </c>
      <c r="N19" s="21" t="e">
        <f>SUM(B19:M19)</f>
        <v>#REF!</v>
      </c>
    </row>
    <row r="20" spans="1:14" ht="12.75" customHeight="1" x14ac:dyDescent="0.2">
      <c r="A20" s="25" t="e">
        <f>"   "&amp;'ESE Budget Prompter'!#REF!</f>
        <v>#REF!</v>
      </c>
      <c r="B20" s="26" t="e">
        <f t="shared" ref="B20:M20" si="1">SUM(B18:B19)</f>
        <v>#REF!</v>
      </c>
      <c r="C20" s="26" t="e">
        <f t="shared" si="1"/>
        <v>#REF!</v>
      </c>
      <c r="D20" s="26" t="e">
        <f t="shared" si="1"/>
        <v>#REF!</v>
      </c>
      <c r="E20" s="26" t="e">
        <f t="shared" si="1"/>
        <v>#REF!</v>
      </c>
      <c r="F20" s="26" t="e">
        <f t="shared" si="1"/>
        <v>#REF!</v>
      </c>
      <c r="G20" s="26" t="e">
        <f t="shared" si="1"/>
        <v>#REF!</v>
      </c>
      <c r="H20" s="26" t="e">
        <f t="shared" si="1"/>
        <v>#REF!</v>
      </c>
      <c r="I20" s="26" t="e">
        <f t="shared" si="1"/>
        <v>#REF!</v>
      </c>
      <c r="J20" s="26" t="e">
        <f t="shared" si="1"/>
        <v>#REF!</v>
      </c>
      <c r="K20" s="26" t="e">
        <f t="shared" si="1"/>
        <v>#REF!</v>
      </c>
      <c r="L20" s="26" t="e">
        <f t="shared" si="1"/>
        <v>#REF!</v>
      </c>
      <c r="M20" s="26" t="e">
        <f t="shared" si="1"/>
        <v>#REF!</v>
      </c>
      <c r="N20" s="11" t="e">
        <f>SUM(B20:M20)</f>
        <v>#REF!</v>
      </c>
    </row>
    <row r="21" spans="1:14" ht="12.75" customHeight="1" x14ac:dyDescent="0.2">
      <c r="A21" s="3" t="e">
        <f>'ESE Budget Prompter'!#REF!</f>
        <v>#REF!</v>
      </c>
      <c r="B21" s="42" t="e">
        <f t="shared" ref="B21:M21" si="2">SUM(B16,B20)</f>
        <v>#REF!</v>
      </c>
      <c r="C21" s="42" t="e">
        <f t="shared" si="2"/>
        <v>#REF!</v>
      </c>
      <c r="D21" s="42" t="e">
        <f t="shared" si="2"/>
        <v>#REF!</v>
      </c>
      <c r="E21" s="42" t="e">
        <f t="shared" si="2"/>
        <v>#REF!</v>
      </c>
      <c r="F21" s="42" t="e">
        <f t="shared" si="2"/>
        <v>#REF!</v>
      </c>
      <c r="G21" s="42" t="e">
        <f t="shared" si="2"/>
        <v>#REF!</v>
      </c>
      <c r="H21" s="42" t="e">
        <f t="shared" si="2"/>
        <v>#REF!</v>
      </c>
      <c r="I21" s="42" t="e">
        <f t="shared" si="2"/>
        <v>#REF!</v>
      </c>
      <c r="J21" s="42" t="e">
        <f t="shared" si="2"/>
        <v>#REF!</v>
      </c>
      <c r="K21" s="42" t="e">
        <f t="shared" si="2"/>
        <v>#REF!</v>
      </c>
      <c r="L21" s="42" t="e">
        <f t="shared" si="2"/>
        <v>#REF!</v>
      </c>
      <c r="M21" s="42" t="e">
        <f t="shared" si="2"/>
        <v>#REF!</v>
      </c>
      <c r="N21" s="43" t="e">
        <f>SUM(B21:M21)</f>
        <v>#REF!</v>
      </c>
    </row>
    <row r="22" spans="1:14" ht="12.75" customHeight="1" x14ac:dyDescent="0.2">
      <c r="A22" s="1" t="e">
        <f>'ESE Budget Prompter'!#REF!</f>
        <v>#REF!</v>
      </c>
    </row>
    <row r="23" spans="1:14" ht="12.75" customHeight="1" x14ac:dyDescent="0.2">
      <c r="B23" s="7" t="e">
        <f>'(FnCalls 1)'!F12</f>
        <v>#REF!</v>
      </c>
      <c r="C23" s="8" t="e">
        <f>'(FnCalls 1)'!F13</f>
        <v>#REF!</v>
      </c>
      <c r="D23" s="8" t="e">
        <f>'(FnCalls 1)'!F14</f>
        <v>#REF!</v>
      </c>
      <c r="E23" s="8" t="e">
        <f>'(FnCalls 1)'!F15</f>
        <v>#REF!</v>
      </c>
      <c r="F23" s="8" t="e">
        <f>'(FnCalls 1)'!F16</f>
        <v>#REF!</v>
      </c>
      <c r="G23" s="8" t="e">
        <f>'(FnCalls 1)'!F17</f>
        <v>#REF!</v>
      </c>
      <c r="H23" s="9" t="e">
        <f>'(FnCalls 1)'!H6</f>
        <v>#REF!</v>
      </c>
    </row>
    <row r="24" spans="1:14" ht="12.75" customHeight="1" x14ac:dyDescent="0.2">
      <c r="A24" s="3"/>
      <c r="B24" s="44">
        <f>0+1/12</f>
        <v>8.3333333333333329E-2</v>
      </c>
      <c r="C24" s="44">
        <f>B24+1/12</f>
        <v>0.16666666666666666</v>
      </c>
      <c r="D24" s="44">
        <f>C24+1/12</f>
        <v>0.25</v>
      </c>
      <c r="E24" s="44">
        <f>D24+1/12</f>
        <v>0.33333333333333331</v>
      </c>
      <c r="F24" s="44">
        <f>E24+1/12</f>
        <v>0.41666666666666663</v>
      </c>
      <c r="G24" s="44">
        <f>F24+1/12</f>
        <v>0.49999999999999994</v>
      </c>
      <c r="H24" s="45">
        <f>G24</f>
        <v>0.49999999999999994</v>
      </c>
    </row>
    <row r="25" spans="1:14" ht="12.75" customHeight="1" x14ac:dyDescent="0.2">
      <c r="A25" s="1" t="e">
        <f>'ESE Budget Prompter'!#REF!</f>
        <v>#REF!</v>
      </c>
    </row>
    <row r="26" spans="1:14" ht="12.75" customHeight="1" x14ac:dyDescent="0.2">
      <c r="B26" s="9"/>
    </row>
    <row r="27" spans="1:14" ht="12.75" customHeight="1" x14ac:dyDescent="0.2">
      <c r="A27" s="4" t="e">
        <f>'ESE Budget Prompter'!#REF!</f>
        <v>#REF!</v>
      </c>
      <c r="B27" s="46" t="e">
        <f>(1+#REF!)^(1/12)-1</f>
        <v>#REF!</v>
      </c>
    </row>
    <row r="28" spans="1:14" ht="12.75" customHeight="1" x14ac:dyDescent="0.2">
      <c r="A28" s="6" t="e">
        <f>'ESE Budget Prompter'!#REF!</f>
        <v>#REF!</v>
      </c>
      <c r="B28" s="47" t="e">
        <f>(1+#REF!)^(1/12)-1</f>
        <v>#REF!</v>
      </c>
    </row>
    <row r="29" spans="1:14" ht="12.75" customHeight="1" x14ac:dyDescent="0.2">
      <c r="A29" s="1" t="e">
        <f>'ESE Budget Prompter'!#REF!</f>
        <v>#REF!</v>
      </c>
    </row>
    <row r="30" spans="1:14" ht="12.75" customHeight="1" x14ac:dyDescent="0.2">
      <c r="B30" s="7" t="e">
        <f>'ESE Budget Prompter'!#REF!</f>
        <v>#REF!</v>
      </c>
      <c r="C30" s="8" t="e">
        <f>'ESE Budget Prompter'!#REF!</f>
        <v>#REF!</v>
      </c>
      <c r="D30" s="9" t="e">
        <f>'ESE Budget Prompter'!#REF!</f>
        <v>#REF!</v>
      </c>
    </row>
    <row r="31" spans="1:14" ht="12.75" customHeight="1" x14ac:dyDescent="0.2">
      <c r="A31" s="4" t="e">
        <f>'ESE Budget Prompter'!#REF!</f>
        <v>#REF!</v>
      </c>
      <c r="B31" s="48"/>
      <c r="C31" s="48"/>
      <c r="D31" s="49"/>
    </row>
    <row r="32" spans="1:14" ht="12.75" customHeight="1" x14ac:dyDescent="0.2">
      <c r="A32" s="13" t="e">
        <f>"   "&amp;'ESE Budget Prompter'!#REF!</f>
        <v>#REF!</v>
      </c>
      <c r="B32" s="36" t="e">
        <f>#REF!</f>
        <v>#REF!</v>
      </c>
      <c r="C32" s="36" t="e">
        <f>#REF!</f>
        <v>#REF!</v>
      </c>
      <c r="D32" s="37" t="e">
        <f>SUM(B32:C32)</f>
        <v>#REF!</v>
      </c>
    </row>
    <row r="33" spans="1:4" ht="12.75" customHeight="1" x14ac:dyDescent="0.2">
      <c r="A33" s="13" t="e">
        <f>"   "&amp;'ESE Budget Prompter'!#REF!</f>
        <v>#REF!</v>
      </c>
      <c r="B33" s="36" t="e">
        <f>#REF!</f>
        <v>#REF!</v>
      </c>
      <c r="C33" s="36" t="e">
        <f>#REF!</f>
        <v>#REF!</v>
      </c>
      <c r="D33" s="37" t="e">
        <f>SUM(B33:C33)</f>
        <v>#REF!</v>
      </c>
    </row>
    <row r="34" spans="1:4" ht="12.75" customHeight="1" x14ac:dyDescent="0.2">
      <c r="A34" s="25" t="e">
        <f>"   "&amp;'ESE Budget Prompter'!#REF!</f>
        <v>#REF!</v>
      </c>
      <c r="B34" s="34" t="e">
        <f>SUM(B32:B33)</f>
        <v>#REF!</v>
      </c>
      <c r="C34" s="34" t="e">
        <f>SUM(C32:C33)</f>
        <v>#REF!</v>
      </c>
      <c r="D34" s="35" t="e">
        <f>SUM(B34:C34)</f>
        <v>#REF!</v>
      </c>
    </row>
    <row r="35" spans="1:4" ht="12.75" customHeight="1" x14ac:dyDescent="0.2">
      <c r="A35" s="25" t="e">
        <f>'ESE Budget Prompter'!#REF!</f>
        <v>#REF!</v>
      </c>
      <c r="B35" s="34"/>
      <c r="C35" s="34"/>
      <c r="D35" s="35"/>
    </row>
    <row r="36" spans="1:4" ht="12.75" customHeight="1" x14ac:dyDescent="0.2">
      <c r="A36" s="13" t="e">
        <f>"   "&amp;'ESE Budget Prompter'!#REF!</f>
        <v>#REF!</v>
      </c>
      <c r="B36" s="36" t="e">
        <f>#REF!</f>
        <v>#REF!</v>
      </c>
      <c r="C36" s="36" t="e">
        <f>#REF!</f>
        <v>#REF!</v>
      </c>
      <c r="D36" s="37" t="e">
        <f>SUM(B36:C36)</f>
        <v>#REF!</v>
      </c>
    </row>
    <row r="37" spans="1:4" ht="12.75" customHeight="1" x14ac:dyDescent="0.2">
      <c r="A37" s="13" t="e">
        <f>"   "&amp;'ESE Budget Prompter'!#REF!</f>
        <v>#REF!</v>
      </c>
      <c r="B37" s="36" t="e">
        <f>#REF!</f>
        <v>#REF!</v>
      </c>
      <c r="C37" s="36" t="e">
        <f>#REF!</f>
        <v>#REF!</v>
      </c>
      <c r="D37" s="37" t="e">
        <f>SUM(B37:C37)</f>
        <v>#REF!</v>
      </c>
    </row>
    <row r="38" spans="1:4" ht="12.75" customHeight="1" x14ac:dyDescent="0.2">
      <c r="A38" s="25" t="e">
        <f>"   "&amp;'ESE Budget Prompter'!#REF!</f>
        <v>#REF!</v>
      </c>
      <c r="B38" s="34" t="e">
        <f>SUM(B36:B37)</f>
        <v>#REF!</v>
      </c>
      <c r="C38" s="34" t="e">
        <f>SUM(C36:C37)</f>
        <v>#REF!</v>
      </c>
      <c r="D38" s="35" t="e">
        <f>SUM(B38:C38)</f>
        <v>#REF!</v>
      </c>
    </row>
    <row r="39" spans="1:4" ht="12.75" customHeight="1" x14ac:dyDescent="0.2">
      <c r="A39" s="3" t="e">
        <f>'ESE Budget Prompter'!#REF!</f>
        <v>#REF!</v>
      </c>
      <c r="B39" s="50" t="e">
        <f>SUM(B34,B38)</f>
        <v>#REF!</v>
      </c>
      <c r="C39" s="50" t="e">
        <f>SUM(C34,C38)</f>
        <v>#REF!</v>
      </c>
      <c r="D39" s="51" t="e">
        <f>SUM(B39:C39)</f>
        <v>#REF!</v>
      </c>
    </row>
    <row r="40" spans="1:4" ht="12.75" customHeight="1" x14ac:dyDescent="0.2">
      <c r="A40" s="1" t="e">
        <f>'ESE Budget Prompter'!#REF!</f>
        <v>#REF!</v>
      </c>
    </row>
    <row r="41" spans="1:4" ht="12.75" customHeight="1" x14ac:dyDescent="0.2">
      <c r="B41" s="7" t="e">
        <f>'ESE Budget Prompter'!#REF!</f>
        <v>#REF!</v>
      </c>
      <c r="C41" s="8" t="e">
        <f>'ESE Budget Prompter'!#REF!</f>
        <v>#REF!</v>
      </c>
      <c r="D41" s="9" t="e">
        <f>'ESE Budget Prompter'!#REF!</f>
        <v>#REF!</v>
      </c>
    </row>
    <row r="42" spans="1:4" ht="12.75" customHeight="1" x14ac:dyDescent="0.2">
      <c r="A42" s="4" t="e">
        <f>'ESE Budget Prompter'!#REF!</f>
        <v>#REF!</v>
      </c>
      <c r="B42" s="48"/>
      <c r="C42" s="48"/>
      <c r="D42" s="49"/>
    </row>
    <row r="43" spans="1:4" ht="12.75" customHeight="1" x14ac:dyDescent="0.2">
      <c r="A43" s="13" t="e">
        <f>"   "&amp;'ESE Budget Prompter'!#REF!</f>
        <v>#REF!</v>
      </c>
      <c r="B43" s="36" t="e">
        <f>#REF!</f>
        <v>#REF!</v>
      </c>
      <c r="C43" s="36" t="e">
        <f>#REF!</f>
        <v>#REF!</v>
      </c>
      <c r="D43" s="37" t="e">
        <f>SUM(B43:C43)</f>
        <v>#REF!</v>
      </c>
    </row>
    <row r="44" spans="1:4" ht="12.75" customHeight="1" x14ac:dyDescent="0.2">
      <c r="A44" s="13" t="e">
        <f>"   "&amp;'ESE Budget Prompter'!#REF!</f>
        <v>#REF!</v>
      </c>
      <c r="B44" s="36" t="e">
        <f>#REF!</f>
        <v>#REF!</v>
      </c>
      <c r="C44" s="36" t="e">
        <f>#REF!</f>
        <v>#REF!</v>
      </c>
      <c r="D44" s="37" t="e">
        <f>SUM(B44:C44)</f>
        <v>#REF!</v>
      </c>
    </row>
    <row r="45" spans="1:4" ht="12.75" customHeight="1" x14ac:dyDescent="0.2">
      <c r="A45" s="25" t="e">
        <f>"   "&amp;'ESE Budget Prompter'!#REF!</f>
        <v>#REF!</v>
      </c>
      <c r="B45" s="34" t="str">
        <f>" "</f>
        <v xml:space="preserve"> </v>
      </c>
      <c r="C45" s="34" t="str">
        <f>" "</f>
        <v xml:space="preserve"> </v>
      </c>
      <c r="D45" s="35" t="str">
        <f>" "</f>
        <v xml:space="preserve"> </v>
      </c>
    </row>
    <row r="46" spans="1:4" ht="12.75" customHeight="1" x14ac:dyDescent="0.2">
      <c r="A46" s="25" t="e">
        <f>'ESE Budget Prompter'!#REF!</f>
        <v>#REF!</v>
      </c>
      <c r="B46" s="34"/>
      <c r="C46" s="34"/>
      <c r="D46" s="35"/>
    </row>
    <row r="47" spans="1:4" ht="12.75" customHeight="1" x14ac:dyDescent="0.2">
      <c r="A47" s="13" t="e">
        <f>"   "&amp;'ESE Budget Prompter'!#REF!</f>
        <v>#REF!</v>
      </c>
      <c r="B47" s="36" t="e">
        <f>#REF!</f>
        <v>#REF!</v>
      </c>
      <c r="C47" s="36" t="e">
        <f>#REF!</f>
        <v>#REF!</v>
      </c>
      <c r="D47" s="37" t="e">
        <f>SUM(B47:C47)</f>
        <v>#REF!</v>
      </c>
    </row>
    <row r="48" spans="1:4" ht="12.75" customHeight="1" x14ac:dyDescent="0.2">
      <c r="A48" s="13" t="e">
        <f>"   "&amp;'ESE Budget Prompter'!#REF!</f>
        <v>#REF!</v>
      </c>
      <c r="B48" s="36" t="e">
        <f>#REF!</f>
        <v>#REF!</v>
      </c>
      <c r="C48" s="36" t="e">
        <f>#REF!</f>
        <v>#REF!</v>
      </c>
      <c r="D48" s="37" t="e">
        <f>SUM(B48:C48)</f>
        <v>#REF!</v>
      </c>
    </row>
    <row r="49" spans="1:4" ht="12.75" customHeight="1" x14ac:dyDescent="0.2">
      <c r="A49" s="25" t="e">
        <f>"   "&amp;'ESE Budget Prompter'!#REF!</f>
        <v>#REF!</v>
      </c>
      <c r="B49" s="34" t="str">
        <f t="shared" ref="B49:D50" si="3">" "</f>
        <v xml:space="preserve"> </v>
      </c>
      <c r="C49" s="34" t="str">
        <f t="shared" si="3"/>
        <v xml:space="preserve"> </v>
      </c>
      <c r="D49" s="35" t="str">
        <f t="shared" si="3"/>
        <v xml:space="preserve"> </v>
      </c>
    </row>
    <row r="50" spans="1:4" ht="12.75" customHeight="1" x14ac:dyDescent="0.2">
      <c r="A50" s="3" t="e">
        <f>'ESE Budget Prompter'!#REF!</f>
        <v>#REF!</v>
      </c>
      <c r="B50" s="50" t="str">
        <f t="shared" si="3"/>
        <v xml:space="preserve"> </v>
      </c>
      <c r="C50" s="50" t="str">
        <f t="shared" si="3"/>
        <v xml:space="preserve"> </v>
      </c>
      <c r="D50" s="51" t="str">
        <f t="shared" si="3"/>
        <v xml:space="preserve"> </v>
      </c>
    </row>
    <row r="51" spans="1:4" ht="12.75" customHeight="1" x14ac:dyDescent="0.2">
      <c r="A51" s="1" t="e">
        <f>'ESE Budget Prompter'!#REF!</f>
        <v>#REF!</v>
      </c>
    </row>
    <row r="52" spans="1:4" ht="12.75" customHeight="1" x14ac:dyDescent="0.2">
      <c r="B52" s="7" t="e">
        <f>'ESE Budget Prompter'!#REF!</f>
        <v>#REF!</v>
      </c>
      <c r="C52" s="8" t="e">
        <f>'ESE Budget Prompter'!#REF!</f>
        <v>#REF!</v>
      </c>
      <c r="D52" s="9" t="e">
        <f>'ESE Budget Prompter'!#REF!</f>
        <v>#REF!</v>
      </c>
    </row>
    <row r="53" spans="1:4" ht="12.75" customHeight="1" x14ac:dyDescent="0.2">
      <c r="A53" s="4" t="e">
        <f>'ESE Budget Prompter'!#REF!</f>
        <v>#REF!</v>
      </c>
      <c r="B53" s="52"/>
      <c r="C53" s="52"/>
      <c r="D53" s="5"/>
    </row>
    <row r="54" spans="1:4" ht="12.75" customHeight="1" x14ac:dyDescent="0.2">
      <c r="A54" s="13" t="e">
        <f>"   "&amp;'ESE Budget Prompter'!#REF!</f>
        <v>#REF!</v>
      </c>
      <c r="B54" s="53" t="e">
        <f>IF(#REF!=" ",0,1)</f>
        <v>#REF!</v>
      </c>
      <c r="C54" s="53" t="e">
        <f>IF(#REF!=" ",0,1)</f>
        <v>#REF!</v>
      </c>
      <c r="D54" s="54" t="e">
        <f>SUM(B54:C54)</f>
        <v>#REF!</v>
      </c>
    </row>
    <row r="55" spans="1:4" ht="12.75" customHeight="1" x14ac:dyDescent="0.2">
      <c r="A55" s="13" t="e">
        <f>"   "&amp;'ESE Budget Prompter'!#REF!</f>
        <v>#REF!</v>
      </c>
      <c r="B55" s="53" t="e">
        <f>IF(#REF!=" ",0,1)</f>
        <v>#REF!</v>
      </c>
      <c r="C55" s="53" t="e">
        <f>IF(#REF!=" ",0,1)</f>
        <v>#REF!</v>
      </c>
      <c r="D55" s="54" t="e">
        <f>SUM(B55:C55)</f>
        <v>#REF!</v>
      </c>
    </row>
    <row r="56" spans="1:4" ht="12.75" customHeight="1" x14ac:dyDescent="0.2">
      <c r="A56" s="25" t="e">
        <f>"   "&amp;'ESE Budget Prompter'!#REF!</f>
        <v>#REF!</v>
      </c>
      <c r="B56" s="55" t="e">
        <f>SUM(B54:B55)</f>
        <v>#REF!</v>
      </c>
      <c r="C56" s="55" t="e">
        <f>SUM(C54:C55)</f>
        <v>#REF!</v>
      </c>
      <c r="D56" s="56" t="e">
        <f>SUM(B56:C56)</f>
        <v>#REF!</v>
      </c>
    </row>
    <row r="57" spans="1:4" ht="12.75" customHeight="1" x14ac:dyDescent="0.2">
      <c r="A57" s="25" t="e">
        <f>'ESE Budget Prompter'!#REF!</f>
        <v>#REF!</v>
      </c>
      <c r="B57" s="55"/>
      <c r="C57" s="55"/>
      <c r="D57" s="56"/>
    </row>
    <row r="58" spans="1:4" ht="12.75" customHeight="1" x14ac:dyDescent="0.2">
      <c r="A58" s="13" t="e">
        <f>"   "&amp;'ESE Budget Prompter'!#REF!</f>
        <v>#REF!</v>
      </c>
      <c r="B58" s="53" t="e">
        <f>IF(#REF!=" ",0,1)</f>
        <v>#REF!</v>
      </c>
      <c r="C58" s="53" t="e">
        <f>IF(#REF!=" ",0,1)</f>
        <v>#REF!</v>
      </c>
      <c r="D58" s="54" t="e">
        <f>SUM(B58:C58)</f>
        <v>#REF!</v>
      </c>
    </row>
    <row r="59" spans="1:4" ht="12.75" customHeight="1" x14ac:dyDescent="0.2">
      <c r="A59" s="13" t="e">
        <f>"   "&amp;'ESE Budget Prompter'!#REF!</f>
        <v>#REF!</v>
      </c>
      <c r="B59" s="53" t="e">
        <f>IF(#REF!=" ",0,1)</f>
        <v>#REF!</v>
      </c>
      <c r="C59" s="53" t="e">
        <f>IF(#REF!=" ",0,1)</f>
        <v>#REF!</v>
      </c>
      <c r="D59" s="54" t="e">
        <f>SUM(B59:C59)</f>
        <v>#REF!</v>
      </c>
    </row>
    <row r="60" spans="1:4" ht="12.75" customHeight="1" x14ac:dyDescent="0.2">
      <c r="A60" s="25" t="e">
        <f>"   "&amp;'ESE Budget Prompter'!#REF!</f>
        <v>#REF!</v>
      </c>
      <c r="B60" s="55" t="e">
        <f>SUM(B58:B59)</f>
        <v>#REF!</v>
      </c>
      <c r="C60" s="55" t="e">
        <f>SUM(C58:C59)</f>
        <v>#REF!</v>
      </c>
      <c r="D60" s="56" t="e">
        <f>SUM(B60:C60)</f>
        <v>#REF!</v>
      </c>
    </row>
    <row r="61" spans="1:4" ht="12.75" customHeight="1" x14ac:dyDescent="0.2">
      <c r="A61" s="3" t="e">
        <f>'ESE Budget Prompter'!#REF!</f>
        <v>#REF!</v>
      </c>
      <c r="B61" s="38" t="e">
        <f>SUM(B56,B60)</f>
        <v>#REF!</v>
      </c>
      <c r="C61" s="38" t="e">
        <f>SUM(C56,C60)</f>
        <v>#REF!</v>
      </c>
      <c r="D61" s="18" t="e">
        <f>SUM(B61:C61)</f>
        <v>#REF!</v>
      </c>
    </row>
    <row r="62" spans="1:4" ht="12.75" customHeight="1" x14ac:dyDescent="0.2">
      <c r="A62" s="1" t="e">
        <f>'ESE Budget Prompter'!#REF!</f>
        <v>#REF!</v>
      </c>
    </row>
    <row r="63" spans="1:4" ht="12.75" customHeight="1" x14ac:dyDescent="0.2">
      <c r="B63" s="9"/>
    </row>
    <row r="64" spans="1:4" ht="12.75" customHeight="1" x14ac:dyDescent="0.2">
      <c r="A64" s="4" t="e">
        <f>'ESE Budget Prompter'!#REF!</f>
        <v>#REF!</v>
      </c>
      <c r="B64" s="57" t="e">
        <f>'ESE Budget Prompter'!#REF!</f>
        <v>#REF!</v>
      </c>
    </row>
    <row r="65" spans="1:8" ht="12.75" customHeight="1" x14ac:dyDescent="0.2">
      <c r="A65" s="6" t="e">
        <f>'ESE Budget Prompter'!#REF!</f>
        <v>#REF!</v>
      </c>
      <c r="B65" s="58" t="e">
        <f>'ESE Budget Prompter'!#REF!</f>
        <v>#REF!</v>
      </c>
    </row>
    <row r="66" spans="1:8" ht="12.75" customHeight="1" x14ac:dyDescent="0.2">
      <c r="A66" s="1" t="e">
        <f>'ESE Budget Prompter'!#REF!</f>
        <v>#REF!</v>
      </c>
    </row>
    <row r="67" spans="1:8" ht="12.75" customHeight="1" x14ac:dyDescent="0.2">
      <c r="B67" s="7" t="e">
        <f>'ESE Budget Prompter'!#REF!</f>
        <v>#REF!</v>
      </c>
      <c r="C67" s="8" t="e">
        <f>'ESE Budget Prompter'!#REF!</f>
        <v>#REF!</v>
      </c>
      <c r="D67" s="9" t="e">
        <f>'ESE Budget Prompter'!#REF!</f>
        <v>#REF!</v>
      </c>
    </row>
    <row r="68" spans="1:8" ht="12.75" customHeight="1" x14ac:dyDescent="0.2">
      <c r="A68" s="4" t="e">
        <f>'ESE Budget Prompter'!#REF!</f>
        <v>#REF!</v>
      </c>
      <c r="B68" s="19"/>
      <c r="C68" s="19"/>
      <c r="D68" s="10"/>
    </row>
    <row r="69" spans="1:8" ht="12.75" customHeight="1" x14ac:dyDescent="0.2">
      <c r="A69" s="13" t="e">
        <f>"   "&amp;'ESE Budget Prompter'!#REF!</f>
        <v>#REF!</v>
      </c>
      <c r="B69" s="20" t="e">
        <f>SUM(#REF!)</f>
        <v>#REF!</v>
      </c>
      <c r="C69" s="20" t="e">
        <f>SUM(#REF!)</f>
        <v>#REF!</v>
      </c>
      <c r="D69" s="21" t="e">
        <f>SUM(B69:C69)</f>
        <v>#REF!</v>
      </c>
    </row>
    <row r="70" spans="1:8" ht="12.75" customHeight="1" x14ac:dyDescent="0.2">
      <c r="A70" s="13" t="e">
        <f>"   "&amp;'ESE Budget Prompter'!#REF!</f>
        <v>#REF!</v>
      </c>
      <c r="B70" s="20" t="e">
        <f>SUM(#REF!)</f>
        <v>#REF!</v>
      </c>
      <c r="C70" s="20" t="e">
        <f>SUM(#REF!)</f>
        <v>#REF!</v>
      </c>
      <c r="D70" s="21" t="e">
        <f>SUM(B70:C70)</f>
        <v>#REF!</v>
      </c>
    </row>
    <row r="71" spans="1:8" ht="12.75" customHeight="1" x14ac:dyDescent="0.2">
      <c r="A71" s="25" t="e">
        <f>"   "&amp;'ESE Budget Prompter'!#REF!</f>
        <v>#REF!</v>
      </c>
      <c r="B71" s="26" t="e">
        <f>SUM(B69:B70)</f>
        <v>#REF!</v>
      </c>
      <c r="C71" s="26" t="e">
        <f>SUM(C69:C70)</f>
        <v>#REF!</v>
      </c>
      <c r="D71" s="11" t="e">
        <f>SUM(D69:D70)</f>
        <v>#REF!</v>
      </c>
    </row>
    <row r="72" spans="1:8" ht="12.75" customHeight="1" x14ac:dyDescent="0.2">
      <c r="A72" s="25" t="e">
        <f>'ESE Budget Prompter'!#REF!</f>
        <v>#REF!</v>
      </c>
      <c r="B72" s="26"/>
      <c r="C72" s="26"/>
      <c r="D72" s="11"/>
    </row>
    <row r="73" spans="1:8" ht="12.75" customHeight="1" x14ac:dyDescent="0.2">
      <c r="A73" s="13" t="e">
        <f>"   "&amp;'ESE Budget Prompter'!#REF!</f>
        <v>#REF!</v>
      </c>
      <c r="B73" s="20" t="e">
        <f>SUM(#REF!)</f>
        <v>#REF!</v>
      </c>
      <c r="C73" s="20" t="e">
        <f>SUM(#REF!)</f>
        <v>#REF!</v>
      </c>
      <c r="D73" s="21" t="e">
        <f>SUM(B73:C73)</f>
        <v>#REF!</v>
      </c>
    </row>
    <row r="74" spans="1:8" ht="12.75" customHeight="1" x14ac:dyDescent="0.2">
      <c r="A74" s="13" t="e">
        <f>"   "&amp;'ESE Budget Prompter'!#REF!</f>
        <v>#REF!</v>
      </c>
      <c r="B74" s="20" t="e">
        <f>SUM(#REF!)</f>
        <v>#REF!</v>
      </c>
      <c r="C74" s="20" t="e">
        <f>SUM(#REF!)</f>
        <v>#REF!</v>
      </c>
      <c r="D74" s="21" t="e">
        <f>SUM(B74:C74)</f>
        <v>#REF!</v>
      </c>
    </row>
    <row r="75" spans="1:8" ht="12.75" customHeight="1" x14ac:dyDescent="0.2">
      <c r="A75" s="25" t="e">
        <f>"   "&amp;'ESE Budget Prompter'!#REF!</f>
        <v>#REF!</v>
      </c>
      <c r="B75" s="26" t="e">
        <f>SUM(B73:B74)</f>
        <v>#REF!</v>
      </c>
      <c r="C75" s="26" t="e">
        <f>SUM(C73:C74)</f>
        <v>#REF!</v>
      </c>
      <c r="D75" s="11" t="e">
        <f>SUM(D73:D74)</f>
        <v>#REF!</v>
      </c>
    </row>
    <row r="76" spans="1:8" ht="12.75" customHeight="1" x14ac:dyDescent="0.2">
      <c r="A76" s="3" t="e">
        <f>'ESE Budget Prompter'!#REF!</f>
        <v>#REF!</v>
      </c>
      <c r="B76" s="42" t="e">
        <f>SUM(B71,B75)</f>
        <v>#REF!</v>
      </c>
      <c r="C76" s="42" t="e">
        <f>SUM(C71,C75)</f>
        <v>#REF!</v>
      </c>
      <c r="D76" s="43" t="e">
        <f>SUM(D71,D75)</f>
        <v>#REF!</v>
      </c>
    </row>
    <row r="77" spans="1:8" ht="12.75" customHeight="1" x14ac:dyDescent="0.2">
      <c r="A77" s="1" t="e">
        <f>'ESE Budget Prompter'!#REF!</f>
        <v>#REF!</v>
      </c>
    </row>
    <row r="78" spans="1:8" ht="12.75" customHeight="1" x14ac:dyDescent="0.2">
      <c r="B78" s="7" t="e">
        <f>'(FnCalls 1)'!F12</f>
        <v>#REF!</v>
      </c>
      <c r="C78" s="8" t="e">
        <f>'(FnCalls 1)'!F13</f>
        <v>#REF!</v>
      </c>
      <c r="D78" s="8" t="e">
        <f>'(FnCalls 1)'!F14</f>
        <v>#REF!</v>
      </c>
      <c r="E78" s="8" t="e">
        <f>'(FnCalls 1)'!F15</f>
        <v>#REF!</v>
      </c>
      <c r="F78" s="8" t="e">
        <f>'(FnCalls 1)'!F16</f>
        <v>#REF!</v>
      </c>
      <c r="G78" s="8" t="e">
        <f>'(FnCalls 1)'!F17</f>
        <v>#REF!</v>
      </c>
      <c r="H78" s="9" t="e">
        <f>'(FnCalls 1)'!H6</f>
        <v>#REF!</v>
      </c>
    </row>
    <row r="79" spans="1:8" ht="12.75" customHeight="1" x14ac:dyDescent="0.2">
      <c r="A79" s="4" t="e">
        <f>'ESE Budget Prompter'!#REF!</f>
        <v>#REF!</v>
      </c>
      <c r="B79" s="19"/>
      <c r="C79" s="19"/>
      <c r="D79" s="19"/>
      <c r="E79" s="19"/>
      <c r="F79" s="19"/>
      <c r="G79" s="19"/>
      <c r="H79" s="10"/>
    </row>
    <row r="80" spans="1:8" ht="12.75" customHeight="1" x14ac:dyDescent="0.2">
      <c r="A80" s="13" t="e">
        <f>"   "&amp;'ESE Budget Prompter'!#REF!</f>
        <v>#REF!</v>
      </c>
      <c r="B80" s="20"/>
      <c r="C80" s="20"/>
      <c r="D80" s="20"/>
      <c r="E80" s="20"/>
      <c r="F80" s="20"/>
      <c r="G80" s="20"/>
      <c r="H80" s="21"/>
    </row>
    <row r="81" spans="1:8" ht="12.75" customHeight="1" x14ac:dyDescent="0.2">
      <c r="A81" s="23" t="e">
        <f>"      "&amp;'ESE Budget Prompter'!#REF!</f>
        <v>#REF!</v>
      </c>
      <c r="B81" s="24">
        <f>IF(ISERROR(MATCH(#REF!,B64:B65,0)),0,B112*INDEX(#REF!,MATCH(#REF!,B64:B65,0)))</f>
        <v>0</v>
      </c>
      <c r="C81" s="24">
        <f>IF(ISERROR(MATCH(#REF!,B64:B65,0)),0,B112*INDEX(#REF!,MATCH(#REF!,B64:B65,0)))</f>
        <v>0</v>
      </c>
      <c r="D81" s="24">
        <f>IF(ISERROR(MATCH(#REF!,B64:B65,0)),0,B112*INDEX(#REF!,MATCH(#REF!,B64:B65,0)))</f>
        <v>0</v>
      </c>
      <c r="E81" s="24">
        <f>IF(ISERROR(MATCH(#REF!,B64:B65,0)),0,B112*INDEX(#REF!,MATCH(#REF!,B64:B65,0)))</f>
        <v>0</v>
      </c>
      <c r="F81" s="24">
        <f>IF(ISERROR(MATCH(#REF!,B64:B65,0)),0,B112*INDEX(#REF!,MATCH(#REF!,B64:B65,0)))</f>
        <v>0</v>
      </c>
      <c r="G81" s="24">
        <f>IF(ISERROR(MATCH(#REF!,B64:B65,0)),0,B112*INDEX(#REF!,MATCH(#REF!,B64:B65,0)))</f>
        <v>0</v>
      </c>
      <c r="H81" s="11">
        <f>SUM(B81:G81)</f>
        <v>0</v>
      </c>
    </row>
    <row r="82" spans="1:8" ht="12.75" customHeight="1" x14ac:dyDescent="0.2">
      <c r="A82" s="23" t="e">
        <f>"      "&amp;'ESE Budget Prompter'!#REF!</f>
        <v>#REF!</v>
      </c>
      <c r="B82" s="24">
        <f>IF(ISERROR(MATCH(#REF!,B64:B65,0)),0,B113*INDEX(#REF!,MATCH(#REF!,B64:B65,0)))</f>
        <v>0</v>
      </c>
      <c r="C82" s="24">
        <f>IF(ISERROR(MATCH(#REF!,B64:B65,0)),0,B113*INDEX(#REF!,MATCH(#REF!,B64:B65,0)))</f>
        <v>0</v>
      </c>
      <c r="D82" s="24">
        <f>IF(ISERROR(MATCH(#REF!,B64:B65,0)),0,B113*INDEX(#REF!,MATCH(#REF!,B64:B65,0)))</f>
        <v>0</v>
      </c>
      <c r="E82" s="24">
        <f>IF(ISERROR(MATCH(#REF!,B64:B65,0)),0,B113*INDEX(#REF!,MATCH(#REF!,B64:B65,0)))</f>
        <v>0</v>
      </c>
      <c r="F82" s="24">
        <f>IF(ISERROR(MATCH(#REF!,B64:B65,0)),0,B113*INDEX(#REF!,MATCH(#REF!,B64:B65,0)))</f>
        <v>0</v>
      </c>
      <c r="G82" s="24">
        <f>IF(ISERROR(MATCH(#REF!,B64:B65,0)),0,B113*INDEX(#REF!,MATCH(#REF!,B64:B65,0)))</f>
        <v>0</v>
      </c>
      <c r="H82" s="11">
        <f>SUM(B82:G82)</f>
        <v>0</v>
      </c>
    </row>
    <row r="83" spans="1:8" ht="12.75" customHeight="1" x14ac:dyDescent="0.2">
      <c r="A83" s="13" t="e">
        <f>"      "&amp;'ESE Budget Prompter'!#REF!</f>
        <v>#REF!</v>
      </c>
      <c r="B83" s="20">
        <f t="shared" ref="B83:G83" si="4">SUM(B81:B82)</f>
        <v>0</v>
      </c>
      <c r="C83" s="20">
        <f t="shared" si="4"/>
        <v>0</v>
      </c>
      <c r="D83" s="20">
        <f t="shared" si="4"/>
        <v>0</v>
      </c>
      <c r="E83" s="20">
        <f t="shared" si="4"/>
        <v>0</v>
      </c>
      <c r="F83" s="20">
        <f t="shared" si="4"/>
        <v>0</v>
      </c>
      <c r="G83" s="20">
        <f t="shared" si="4"/>
        <v>0</v>
      </c>
      <c r="H83" s="21">
        <f>SUM(B83:G83)</f>
        <v>0</v>
      </c>
    </row>
    <row r="84" spans="1:8" ht="12.75" customHeight="1" x14ac:dyDescent="0.2">
      <c r="A84" s="13" t="e">
        <f>"   "&amp;'ESE Budget Prompter'!#REF!</f>
        <v>#REF!</v>
      </c>
      <c r="B84" s="20"/>
      <c r="C84" s="20"/>
      <c r="D84" s="20"/>
      <c r="E84" s="20"/>
      <c r="F84" s="20"/>
      <c r="G84" s="20"/>
      <c r="H84" s="21"/>
    </row>
    <row r="85" spans="1:8" ht="12.75" customHeight="1" x14ac:dyDescent="0.2">
      <c r="A85" s="23" t="e">
        <f>"      "&amp;'ESE Budget Prompter'!#REF!</f>
        <v>#REF!</v>
      </c>
      <c r="B85" s="24">
        <f>IF(ISERROR(MATCH(#REF!,B64:B65,0)),0,B115*INDEX(#REF!,MATCH(#REF!,B64:B65,0)))</f>
        <v>0</v>
      </c>
      <c r="C85" s="24">
        <f>IF(ISERROR(MATCH(#REF!,B64:B65,0)),0,B115*INDEX(#REF!,MATCH(#REF!,B64:B65,0)))</f>
        <v>0</v>
      </c>
      <c r="D85" s="24">
        <f>IF(ISERROR(MATCH(#REF!,B64:B65,0)),0,B115*INDEX(#REF!,MATCH(#REF!,B64:B65,0)))</f>
        <v>0</v>
      </c>
      <c r="E85" s="24">
        <f>IF(ISERROR(MATCH(#REF!,B64:B65,0)),0,B115*INDEX(#REF!,MATCH(#REF!,B64:B65,0)))</f>
        <v>0</v>
      </c>
      <c r="F85" s="24">
        <f>IF(ISERROR(MATCH(#REF!,B64:B65,0)),0,B115*INDEX(#REF!,MATCH(#REF!,B64:B65,0)))</f>
        <v>0</v>
      </c>
      <c r="G85" s="24">
        <f>IF(ISERROR(MATCH(#REF!,B64:B65,0)),0,B115*INDEX(#REF!,MATCH(#REF!,B64:B65,0)))</f>
        <v>0</v>
      </c>
      <c r="H85" s="11">
        <f>SUM(B85:G85)</f>
        <v>0</v>
      </c>
    </row>
    <row r="86" spans="1:8" ht="12.75" customHeight="1" x14ac:dyDescent="0.2">
      <c r="A86" s="23" t="e">
        <f>"      "&amp;'ESE Budget Prompter'!#REF!</f>
        <v>#REF!</v>
      </c>
      <c r="B86" s="24">
        <f>IF(ISERROR(MATCH(#REF!,B64:B65,0)),0,B116*INDEX(#REF!,MATCH(#REF!,B64:B65,0)))</f>
        <v>0</v>
      </c>
      <c r="C86" s="24">
        <f>IF(ISERROR(MATCH(#REF!,B64:B65,0)),0,B116*INDEX(#REF!,MATCH(#REF!,B64:B65,0)))</f>
        <v>0</v>
      </c>
      <c r="D86" s="24">
        <f>IF(ISERROR(MATCH(#REF!,B64:B65,0)),0,B116*INDEX(#REF!,MATCH(#REF!,B64:B65,0)))</f>
        <v>0</v>
      </c>
      <c r="E86" s="24">
        <f>IF(ISERROR(MATCH(#REF!,B64:B65,0)),0,B116*INDEX(#REF!,MATCH(#REF!,B64:B65,0)))</f>
        <v>0</v>
      </c>
      <c r="F86" s="24">
        <f>IF(ISERROR(MATCH(#REF!,B64:B65,0)),0,B116*INDEX(#REF!,MATCH(#REF!,B64:B65,0)))</f>
        <v>0</v>
      </c>
      <c r="G86" s="24">
        <f>IF(ISERROR(MATCH(#REF!,B64:B65,0)),0,B116*INDEX(#REF!,MATCH(#REF!,B64:B65,0)))</f>
        <v>0</v>
      </c>
      <c r="H86" s="11">
        <f>SUM(B86:G86)</f>
        <v>0</v>
      </c>
    </row>
    <row r="87" spans="1:8" ht="12.75" customHeight="1" x14ac:dyDescent="0.2">
      <c r="A87" s="13" t="e">
        <f>"      "&amp;'ESE Budget Prompter'!#REF!</f>
        <v>#REF!</v>
      </c>
      <c r="B87" s="20">
        <f t="shared" ref="B87:G87" si="5">SUM(B85:B86)</f>
        <v>0</v>
      </c>
      <c r="C87" s="20">
        <f t="shared" si="5"/>
        <v>0</v>
      </c>
      <c r="D87" s="20">
        <f t="shared" si="5"/>
        <v>0</v>
      </c>
      <c r="E87" s="20">
        <f t="shared" si="5"/>
        <v>0</v>
      </c>
      <c r="F87" s="20">
        <f t="shared" si="5"/>
        <v>0</v>
      </c>
      <c r="G87" s="20">
        <f t="shared" si="5"/>
        <v>0</v>
      </c>
      <c r="H87" s="21">
        <f>SUM(B87:G87)</f>
        <v>0</v>
      </c>
    </row>
    <row r="88" spans="1:8" ht="12.75" customHeight="1" x14ac:dyDescent="0.2">
      <c r="A88" s="25" t="e">
        <f>"   "&amp;'ESE Budget Prompter'!#REF!</f>
        <v>#REF!</v>
      </c>
      <c r="B88" s="26">
        <f t="shared" ref="B88:G88" si="6">SUM(B83,B87)</f>
        <v>0</v>
      </c>
      <c r="C88" s="26">
        <f t="shared" si="6"/>
        <v>0</v>
      </c>
      <c r="D88" s="26">
        <f t="shared" si="6"/>
        <v>0</v>
      </c>
      <c r="E88" s="26">
        <f t="shared" si="6"/>
        <v>0</v>
      </c>
      <c r="F88" s="26">
        <f t="shared" si="6"/>
        <v>0</v>
      </c>
      <c r="G88" s="26">
        <f t="shared" si="6"/>
        <v>0</v>
      </c>
      <c r="H88" s="11">
        <f>SUM(B88:G88)</f>
        <v>0</v>
      </c>
    </row>
    <row r="89" spans="1:8" ht="12.75" customHeight="1" x14ac:dyDescent="0.2">
      <c r="A89" s="25" t="e">
        <f>'ESE Budget Prompter'!#REF!</f>
        <v>#REF!</v>
      </c>
      <c r="B89" s="26"/>
      <c r="C89" s="26"/>
      <c r="D89" s="26"/>
      <c r="E89" s="26"/>
      <c r="F89" s="26"/>
      <c r="G89" s="26"/>
      <c r="H89" s="11"/>
    </row>
    <row r="90" spans="1:8" ht="12.75" customHeight="1" x14ac:dyDescent="0.2">
      <c r="A90" s="13" t="e">
        <f>"   "&amp;'ESE Budget Prompter'!#REF!</f>
        <v>#REF!</v>
      </c>
      <c r="B90" s="20"/>
      <c r="C90" s="20"/>
      <c r="D90" s="20"/>
      <c r="E90" s="20"/>
      <c r="F90" s="20"/>
      <c r="G90" s="20"/>
      <c r="H90" s="21"/>
    </row>
    <row r="91" spans="1:8" ht="12.75" customHeight="1" x14ac:dyDescent="0.2">
      <c r="A91" s="23" t="e">
        <f>"      "&amp;'ESE Budget Prompter'!#REF!</f>
        <v>#REF!</v>
      </c>
      <c r="B91" s="24">
        <f>IF(ISERROR(MATCH(#REF!,B64:B65,0)),0,C112*INDEX(#REF!,MATCH(#REF!,B64:B65,0)))</f>
        <v>0</v>
      </c>
      <c r="C91" s="24">
        <f>IF(ISERROR(MATCH(#REF!,B64:B65,0)),0,C112*INDEX(#REF!,MATCH(#REF!,B64:B65,0)))</f>
        <v>0</v>
      </c>
      <c r="D91" s="24">
        <f>IF(ISERROR(MATCH(#REF!,B64:B65,0)),0,C112*INDEX(#REF!,MATCH(#REF!,B64:B65,0)))</f>
        <v>0</v>
      </c>
      <c r="E91" s="24">
        <f>IF(ISERROR(MATCH(#REF!,B64:B65,0)),0,C112*INDEX(#REF!,MATCH(#REF!,B64:B65,0)))</f>
        <v>0</v>
      </c>
      <c r="F91" s="24">
        <f>IF(ISERROR(MATCH(#REF!,B64:B65,0)),0,C112*INDEX(#REF!,MATCH(#REF!,B64:B65,0)))</f>
        <v>0</v>
      </c>
      <c r="G91" s="24">
        <f>IF(ISERROR(MATCH(#REF!,B64:B65,0)),0,C112*INDEX(#REF!,MATCH(#REF!,B64:B65,0)))</f>
        <v>0</v>
      </c>
      <c r="H91" s="11">
        <f>SUM(B91:G91)</f>
        <v>0</v>
      </c>
    </row>
    <row r="92" spans="1:8" ht="12.75" customHeight="1" x14ac:dyDescent="0.2">
      <c r="A92" s="23" t="e">
        <f>"      "&amp;'ESE Budget Prompter'!#REF!</f>
        <v>#REF!</v>
      </c>
      <c r="B92" s="24">
        <f>IF(ISERROR(MATCH(#REF!,B64:B65,0)),0,C113*INDEX(#REF!,MATCH(#REF!,B64:B65,0)))</f>
        <v>0</v>
      </c>
      <c r="C92" s="24">
        <f>IF(ISERROR(MATCH(#REF!,B64:B65,0)),0,C113*INDEX(#REF!,MATCH(#REF!,B64:B65,0)))</f>
        <v>0</v>
      </c>
      <c r="D92" s="24">
        <f>IF(ISERROR(MATCH(#REF!,B64:B65,0)),0,C113*INDEX(#REF!,MATCH(#REF!,B64:B65,0)))</f>
        <v>0</v>
      </c>
      <c r="E92" s="24">
        <f>IF(ISERROR(MATCH(#REF!,B64:B65,0)),0,C113*INDEX(#REF!,MATCH(#REF!,B64:B65,0)))</f>
        <v>0</v>
      </c>
      <c r="F92" s="24">
        <f>IF(ISERROR(MATCH(#REF!,B64:B65,0)),0,C113*INDEX(#REF!,MATCH(#REF!,B64:B65,0)))</f>
        <v>0</v>
      </c>
      <c r="G92" s="24">
        <f>IF(ISERROR(MATCH(#REF!,B64:B65,0)),0,C113*INDEX(#REF!,MATCH(#REF!,B64:B65,0)))</f>
        <v>0</v>
      </c>
      <c r="H92" s="11">
        <f>SUM(B92:G92)</f>
        <v>0</v>
      </c>
    </row>
    <row r="93" spans="1:8" ht="12.75" customHeight="1" x14ac:dyDescent="0.2">
      <c r="A93" s="13" t="e">
        <f>"      "&amp;'ESE Budget Prompter'!#REF!</f>
        <v>#REF!</v>
      </c>
      <c r="B93" s="20">
        <f t="shared" ref="B93:G93" si="7">SUM(B91:B92)</f>
        <v>0</v>
      </c>
      <c r="C93" s="20">
        <f t="shared" si="7"/>
        <v>0</v>
      </c>
      <c r="D93" s="20">
        <f t="shared" si="7"/>
        <v>0</v>
      </c>
      <c r="E93" s="20">
        <f t="shared" si="7"/>
        <v>0</v>
      </c>
      <c r="F93" s="20">
        <f t="shared" si="7"/>
        <v>0</v>
      </c>
      <c r="G93" s="20">
        <f t="shared" si="7"/>
        <v>0</v>
      </c>
      <c r="H93" s="21">
        <f>SUM(B93:G93)</f>
        <v>0</v>
      </c>
    </row>
    <row r="94" spans="1:8" ht="12.75" customHeight="1" x14ac:dyDescent="0.2">
      <c r="A94" s="13" t="e">
        <f>"   "&amp;'ESE Budget Prompter'!#REF!</f>
        <v>#REF!</v>
      </c>
      <c r="B94" s="20"/>
      <c r="C94" s="20"/>
      <c r="D94" s="20"/>
      <c r="E94" s="20"/>
      <c r="F94" s="20"/>
      <c r="G94" s="20"/>
      <c r="H94" s="21"/>
    </row>
    <row r="95" spans="1:8" ht="12.75" customHeight="1" x14ac:dyDescent="0.2">
      <c r="A95" s="23" t="e">
        <f>"      "&amp;'ESE Budget Prompter'!#REF!</f>
        <v>#REF!</v>
      </c>
      <c r="B95" s="24">
        <f>IF(ISERROR(MATCH(#REF!,B64:B65,0)),0,C115*INDEX(#REF!,MATCH(#REF!,B64:B65,0)))</f>
        <v>0</v>
      </c>
      <c r="C95" s="24">
        <f>IF(ISERROR(MATCH(#REF!,B64:B65,0)),0,C115*INDEX(#REF!,MATCH(#REF!,B64:B65,0)))</f>
        <v>0</v>
      </c>
      <c r="D95" s="24">
        <f>IF(ISERROR(MATCH(#REF!,B64:B65,0)),0,C115*INDEX(#REF!,MATCH(#REF!,B64:B65,0)))</f>
        <v>0</v>
      </c>
      <c r="E95" s="24">
        <f>IF(ISERROR(MATCH(#REF!,B64:B65,0)),0,C115*INDEX(#REF!,MATCH(#REF!,B64:B65,0)))</f>
        <v>0</v>
      </c>
      <c r="F95" s="24">
        <f>IF(ISERROR(MATCH(#REF!,B64:B65,0)),0,C115*INDEX(#REF!,MATCH(#REF!,B64:B65,0)))</f>
        <v>0</v>
      </c>
      <c r="G95" s="24">
        <f>IF(ISERROR(MATCH(#REF!,B64:B65,0)),0,C115*INDEX(#REF!,MATCH(#REF!,B64:B65,0)))</f>
        <v>0</v>
      </c>
      <c r="H95" s="11">
        <f>SUM(B95:G95)</f>
        <v>0</v>
      </c>
    </row>
    <row r="96" spans="1:8" ht="12.75" customHeight="1" x14ac:dyDescent="0.2">
      <c r="A96" s="23" t="e">
        <f>"      "&amp;'ESE Budget Prompter'!#REF!</f>
        <v>#REF!</v>
      </c>
      <c r="B96" s="24">
        <f>IF(ISERROR(MATCH(#REF!,B64:B65,0)),0,C116*INDEX(#REF!,MATCH(#REF!,B64:B65,0)))</f>
        <v>0</v>
      </c>
      <c r="C96" s="24">
        <f>IF(ISERROR(MATCH(#REF!,B64:B65,0)),0,C116*INDEX(#REF!,MATCH(#REF!,B64:B65,0)))</f>
        <v>0</v>
      </c>
      <c r="D96" s="24">
        <f>IF(ISERROR(MATCH(#REF!,B64:B65,0)),0,C116*INDEX(#REF!,MATCH(#REF!,B64:B65,0)))</f>
        <v>0</v>
      </c>
      <c r="E96" s="24">
        <f>IF(ISERROR(MATCH(#REF!,B64:B65,0)),0,C116*INDEX(#REF!,MATCH(#REF!,B64:B65,0)))</f>
        <v>0</v>
      </c>
      <c r="F96" s="24">
        <f>IF(ISERROR(MATCH(#REF!,B64:B65,0)),0,C116*INDEX(#REF!,MATCH(#REF!,B64:B65,0)))</f>
        <v>0</v>
      </c>
      <c r="G96" s="24">
        <f>IF(ISERROR(MATCH(#REF!,B64:B65,0)),0,C116*INDEX(#REF!,MATCH(#REF!,B64:B65,0)))</f>
        <v>0</v>
      </c>
      <c r="H96" s="11">
        <f>SUM(B96:G96)</f>
        <v>0</v>
      </c>
    </row>
    <row r="97" spans="1:8" ht="12.75" customHeight="1" x14ac:dyDescent="0.2">
      <c r="A97" s="13" t="e">
        <f>"      "&amp;'ESE Budget Prompter'!#REF!</f>
        <v>#REF!</v>
      </c>
      <c r="B97" s="20">
        <f t="shared" ref="B97:G97" si="8">SUM(B95:B96)</f>
        <v>0</v>
      </c>
      <c r="C97" s="20">
        <f t="shared" si="8"/>
        <v>0</v>
      </c>
      <c r="D97" s="20">
        <f t="shared" si="8"/>
        <v>0</v>
      </c>
      <c r="E97" s="20">
        <f t="shared" si="8"/>
        <v>0</v>
      </c>
      <c r="F97" s="20">
        <f t="shared" si="8"/>
        <v>0</v>
      </c>
      <c r="G97" s="20">
        <f t="shared" si="8"/>
        <v>0</v>
      </c>
      <c r="H97" s="21">
        <f>SUM(B97:G97)</f>
        <v>0</v>
      </c>
    </row>
    <row r="98" spans="1:8" ht="12.75" customHeight="1" x14ac:dyDescent="0.2">
      <c r="A98" s="25" t="e">
        <f>"   "&amp;'ESE Budget Prompter'!#REF!</f>
        <v>#REF!</v>
      </c>
      <c r="B98" s="26">
        <f t="shared" ref="B98:G98" si="9">SUM(B93,B97)</f>
        <v>0</v>
      </c>
      <c r="C98" s="26">
        <f t="shared" si="9"/>
        <v>0</v>
      </c>
      <c r="D98" s="26">
        <f t="shared" si="9"/>
        <v>0</v>
      </c>
      <c r="E98" s="26">
        <f t="shared" si="9"/>
        <v>0</v>
      </c>
      <c r="F98" s="26">
        <f t="shared" si="9"/>
        <v>0</v>
      </c>
      <c r="G98" s="26">
        <f t="shared" si="9"/>
        <v>0</v>
      </c>
      <c r="H98" s="11">
        <f>SUM(B98:G98)</f>
        <v>0</v>
      </c>
    </row>
    <row r="99" spans="1:8" ht="12.75" customHeight="1" x14ac:dyDescent="0.2">
      <c r="A99" s="3" t="e">
        <f>'ESE Budget Prompter'!#REF!</f>
        <v>#REF!</v>
      </c>
      <c r="B99" s="42">
        <f t="shared" ref="B99:G99" si="10">SUM(B88,B98)</f>
        <v>0</v>
      </c>
      <c r="C99" s="42">
        <f t="shared" si="10"/>
        <v>0</v>
      </c>
      <c r="D99" s="42">
        <f t="shared" si="10"/>
        <v>0</v>
      </c>
      <c r="E99" s="42">
        <f t="shared" si="10"/>
        <v>0</v>
      </c>
      <c r="F99" s="42">
        <f t="shared" si="10"/>
        <v>0</v>
      </c>
      <c r="G99" s="42">
        <f t="shared" si="10"/>
        <v>0</v>
      </c>
      <c r="H99" s="43">
        <f>SUM(B99:G99)</f>
        <v>0</v>
      </c>
    </row>
    <row r="100" spans="1:8" ht="12.75" customHeight="1" x14ac:dyDescent="0.2">
      <c r="A100" s="13" t="e">
        <f>"   "&amp;'ESE Budget Prompter'!#REF!</f>
        <v>#REF!</v>
      </c>
      <c r="B100" s="20"/>
      <c r="C100" s="20"/>
      <c r="D100" s="20"/>
      <c r="E100" s="20"/>
      <c r="F100" s="20"/>
      <c r="G100" s="20"/>
      <c r="H100" s="21"/>
    </row>
    <row r="101" spans="1:8" ht="12.75" customHeight="1" x14ac:dyDescent="0.2">
      <c r="A101" s="23" t="e">
        <f>"      "&amp;'ESE Budget Prompter'!#REF!</f>
        <v>#REF!</v>
      </c>
      <c r="B101" s="24">
        <f t="shared" ref="B101:G103" si="11">SUM(B81,B91)</f>
        <v>0</v>
      </c>
      <c r="C101" s="24">
        <f t="shared" si="11"/>
        <v>0</v>
      </c>
      <c r="D101" s="24">
        <f t="shared" si="11"/>
        <v>0</v>
      </c>
      <c r="E101" s="24">
        <f t="shared" si="11"/>
        <v>0</v>
      </c>
      <c r="F101" s="24">
        <f t="shared" si="11"/>
        <v>0</v>
      </c>
      <c r="G101" s="24">
        <f t="shared" si="11"/>
        <v>0</v>
      </c>
      <c r="H101" s="11">
        <f>SUM(B101:G101)</f>
        <v>0</v>
      </c>
    </row>
    <row r="102" spans="1:8" ht="12.75" customHeight="1" x14ac:dyDescent="0.2">
      <c r="A102" s="23" t="e">
        <f>"      "&amp;'ESE Budget Prompter'!#REF!</f>
        <v>#REF!</v>
      </c>
      <c r="B102" s="24">
        <f t="shared" si="11"/>
        <v>0</v>
      </c>
      <c r="C102" s="24">
        <f t="shared" si="11"/>
        <v>0</v>
      </c>
      <c r="D102" s="24">
        <f t="shared" si="11"/>
        <v>0</v>
      </c>
      <c r="E102" s="24">
        <f t="shared" si="11"/>
        <v>0</v>
      </c>
      <c r="F102" s="24">
        <f t="shared" si="11"/>
        <v>0</v>
      </c>
      <c r="G102" s="24">
        <f t="shared" si="11"/>
        <v>0</v>
      </c>
      <c r="H102" s="11">
        <f>SUM(B102:G102)</f>
        <v>0</v>
      </c>
    </row>
    <row r="103" spans="1:8" ht="12.75" customHeight="1" x14ac:dyDescent="0.2">
      <c r="A103" s="13" t="e">
        <f>"      "&amp;'ESE Budget Prompter'!#REF!</f>
        <v>#REF!</v>
      </c>
      <c r="B103" s="20">
        <f t="shared" si="11"/>
        <v>0</v>
      </c>
      <c r="C103" s="20">
        <f t="shared" si="11"/>
        <v>0</v>
      </c>
      <c r="D103" s="20">
        <f t="shared" si="11"/>
        <v>0</v>
      </c>
      <c r="E103" s="20">
        <f t="shared" si="11"/>
        <v>0</v>
      </c>
      <c r="F103" s="20">
        <f t="shared" si="11"/>
        <v>0</v>
      </c>
      <c r="G103" s="20">
        <f t="shared" si="11"/>
        <v>0</v>
      </c>
      <c r="H103" s="21">
        <f>SUM(B103:G103)</f>
        <v>0</v>
      </c>
    </row>
    <row r="104" spans="1:8" ht="12.75" customHeight="1" x14ac:dyDescent="0.2">
      <c r="A104" s="13" t="e">
        <f>"   "&amp;'ESE Budget Prompter'!#REF!</f>
        <v>#REF!</v>
      </c>
      <c r="B104" s="20"/>
      <c r="C104" s="20"/>
      <c r="D104" s="20"/>
      <c r="E104" s="20"/>
      <c r="F104" s="20"/>
      <c r="G104" s="20"/>
      <c r="H104" s="21"/>
    </row>
    <row r="105" spans="1:8" ht="12.75" customHeight="1" x14ac:dyDescent="0.2">
      <c r="A105" s="23" t="e">
        <f>"      "&amp;'ESE Budget Prompter'!#REF!</f>
        <v>#REF!</v>
      </c>
      <c r="B105" s="24">
        <f t="shared" ref="B105:G108" si="12">SUM(B85,B95)</f>
        <v>0</v>
      </c>
      <c r="C105" s="24">
        <f t="shared" si="12"/>
        <v>0</v>
      </c>
      <c r="D105" s="24">
        <f t="shared" si="12"/>
        <v>0</v>
      </c>
      <c r="E105" s="24">
        <f t="shared" si="12"/>
        <v>0</v>
      </c>
      <c r="F105" s="24">
        <f t="shared" si="12"/>
        <v>0</v>
      </c>
      <c r="G105" s="24">
        <f t="shared" si="12"/>
        <v>0</v>
      </c>
      <c r="H105" s="11">
        <f>SUM(B105:G105)</f>
        <v>0</v>
      </c>
    </row>
    <row r="106" spans="1:8" ht="12.75" customHeight="1" x14ac:dyDescent="0.2">
      <c r="A106" s="23" t="e">
        <f>"      "&amp;'ESE Budget Prompter'!#REF!</f>
        <v>#REF!</v>
      </c>
      <c r="B106" s="24">
        <f t="shared" si="12"/>
        <v>0</v>
      </c>
      <c r="C106" s="24">
        <f t="shared" si="12"/>
        <v>0</v>
      </c>
      <c r="D106" s="24">
        <f t="shared" si="12"/>
        <v>0</v>
      </c>
      <c r="E106" s="24">
        <f t="shared" si="12"/>
        <v>0</v>
      </c>
      <c r="F106" s="24">
        <f t="shared" si="12"/>
        <v>0</v>
      </c>
      <c r="G106" s="24">
        <f t="shared" si="12"/>
        <v>0</v>
      </c>
      <c r="H106" s="11">
        <f>SUM(B106:G106)</f>
        <v>0</v>
      </c>
    </row>
    <row r="107" spans="1:8" ht="12.75" customHeight="1" x14ac:dyDescent="0.2">
      <c r="A107" s="13" t="e">
        <f>"      "&amp;'ESE Budget Prompter'!#REF!</f>
        <v>#REF!</v>
      </c>
      <c r="B107" s="20">
        <f t="shared" si="12"/>
        <v>0</v>
      </c>
      <c r="C107" s="20">
        <f t="shared" si="12"/>
        <v>0</v>
      </c>
      <c r="D107" s="20">
        <f t="shared" si="12"/>
        <v>0</v>
      </c>
      <c r="E107" s="20">
        <f t="shared" si="12"/>
        <v>0</v>
      </c>
      <c r="F107" s="20">
        <f t="shared" si="12"/>
        <v>0</v>
      </c>
      <c r="G107" s="20">
        <f t="shared" si="12"/>
        <v>0</v>
      </c>
      <c r="H107" s="21">
        <f>SUM(B107:G107)</f>
        <v>0</v>
      </c>
    </row>
    <row r="108" spans="1:8" ht="12.75" customHeight="1" x14ac:dyDescent="0.2">
      <c r="A108" s="6" t="e">
        <f>"   "&amp;'ESE Budget Prompter'!#REF!</f>
        <v>#REF!</v>
      </c>
      <c r="B108" s="22">
        <f t="shared" si="12"/>
        <v>0</v>
      </c>
      <c r="C108" s="22">
        <f t="shared" si="12"/>
        <v>0</v>
      </c>
      <c r="D108" s="22">
        <f t="shared" si="12"/>
        <v>0</v>
      </c>
      <c r="E108" s="22">
        <f t="shared" si="12"/>
        <v>0</v>
      </c>
      <c r="F108" s="22">
        <f t="shared" si="12"/>
        <v>0</v>
      </c>
      <c r="G108" s="22">
        <f t="shared" si="12"/>
        <v>0</v>
      </c>
      <c r="H108" s="12">
        <f>SUM(B99:G99)</f>
        <v>0</v>
      </c>
    </row>
    <row r="109" spans="1:8" ht="12.75" customHeight="1" x14ac:dyDescent="0.2">
      <c r="A109" s="1" t="e">
        <f>'ESE Budget Prompter'!#REF!</f>
        <v>#REF!</v>
      </c>
    </row>
    <row r="110" spans="1:8" ht="12.75" customHeight="1" x14ac:dyDescent="0.2">
      <c r="B110" s="7" t="e">
        <f>'ESE Budget Prompter'!#REF!</f>
        <v>#REF!</v>
      </c>
      <c r="C110" s="15" t="e">
        <f>'ESE Budget Prompter'!#REF!</f>
        <v>#REF!</v>
      </c>
    </row>
    <row r="111" spans="1:8" ht="12.75" customHeight="1" x14ac:dyDescent="0.2">
      <c r="A111" s="4" t="e">
        <f>'ESE Budget Prompter'!#REF!</f>
        <v>#REF!</v>
      </c>
      <c r="B111" s="28"/>
      <c r="C111" s="59"/>
    </row>
    <row r="112" spans="1:8" ht="12.75" customHeight="1" x14ac:dyDescent="0.2">
      <c r="A112" s="13" t="e">
        <f>"   "&amp;'ESE Budget Prompter'!#REF!</f>
        <v>#REF!</v>
      </c>
      <c r="B112" s="30">
        <f>IF(ISNUMBER(#REF!),#REF!,0)</f>
        <v>0</v>
      </c>
      <c r="C112" s="60">
        <f>IF(ISNUMBER(#REF!),#REF!,0)</f>
        <v>0</v>
      </c>
    </row>
    <row r="113" spans="1:3" ht="12.75" customHeight="1" x14ac:dyDescent="0.2">
      <c r="A113" s="13" t="e">
        <f>"   "&amp;'ESE Budget Prompter'!#REF!</f>
        <v>#REF!</v>
      </c>
      <c r="B113" s="30">
        <f>IF(ISNUMBER(#REF!),#REF!,0)</f>
        <v>0</v>
      </c>
      <c r="C113" s="60">
        <f>IF(ISNUMBER(#REF!),#REF!,0)</f>
        <v>0</v>
      </c>
    </row>
    <row r="114" spans="1:3" ht="12.75" customHeight="1" x14ac:dyDescent="0.2">
      <c r="A114" s="25" t="e">
        <f>'ESE Budget Prompter'!#REF!</f>
        <v>#REF!</v>
      </c>
      <c r="B114" s="32"/>
      <c r="C114" s="61"/>
    </row>
    <row r="115" spans="1:3" ht="12.75" customHeight="1" x14ac:dyDescent="0.2">
      <c r="A115" s="13" t="e">
        <f>"   "&amp;'ESE Budget Prompter'!#REF!</f>
        <v>#REF!</v>
      </c>
      <c r="B115" s="30">
        <f>IF(ISNUMBER(#REF!),#REF!,0)</f>
        <v>0</v>
      </c>
      <c r="C115" s="60">
        <f>IF(ISNUMBER(#REF!),#REF!,0)</f>
        <v>0</v>
      </c>
    </row>
    <row r="116" spans="1:3" ht="12.75" customHeight="1" x14ac:dyDescent="0.2">
      <c r="A116" s="14" t="e">
        <f>"   "&amp;'ESE Budget Prompter'!#REF!</f>
        <v>#REF!</v>
      </c>
      <c r="B116" s="62">
        <f>IF(ISNUMBER(#REF!),#REF!,0)</f>
        <v>0</v>
      </c>
      <c r="C116" s="63">
        <f>IF(ISNUMBER(#REF!),#REF!,0)</f>
        <v>0</v>
      </c>
    </row>
  </sheetData>
  <mergeCells count="4">
    <mergeCell ref="A1:D1"/>
    <mergeCell ref="A2:D2"/>
    <mergeCell ref="A3:D3"/>
    <mergeCell ref="A4:D4"/>
  </mergeCells>
  <pageMargins left="0.25" right="0.25" top="0.5" bottom="0.5" header="0.5" footer="0.5"/>
  <headerFooter alignWithMargins="0"/>
  <legacy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B1:E118"/>
  <sheetViews>
    <sheetView tabSelected="1" topLeftCell="A10" zoomScaleNormal="100" workbookViewId="0">
      <selection activeCell="B16" sqref="B16:D24"/>
    </sheetView>
  </sheetViews>
  <sheetFormatPr defaultColWidth="8.85546875" defaultRowHeight="12.75" customHeight="1" x14ac:dyDescent="0.2"/>
  <cols>
    <col min="1" max="1" width="2.7109375" customWidth="1"/>
    <col min="2" max="2" width="45.28515625" customWidth="1"/>
    <col min="3" max="3" width="14" hidden="1" customWidth="1"/>
    <col min="4" max="4" width="60.28515625" customWidth="1"/>
    <col min="5" max="5" width="0" hidden="1" customWidth="1"/>
  </cols>
  <sheetData>
    <row r="1" spans="2:5" s="66" customFormat="1" ht="15" customHeight="1" x14ac:dyDescent="0.2">
      <c r="B1" s="66" t="s">
        <v>363</v>
      </c>
    </row>
    <row r="2" spans="2:5" s="66" customFormat="1" ht="15" customHeight="1" x14ac:dyDescent="0.2">
      <c r="B2" s="66" t="s">
        <v>92</v>
      </c>
    </row>
    <row r="3" spans="2:5" s="66" customFormat="1" ht="15" customHeight="1" x14ac:dyDescent="0.2">
      <c r="B3" s="71" t="s">
        <v>25</v>
      </c>
    </row>
    <row r="4" spans="2:5" s="66" customFormat="1" ht="15" customHeight="1" x14ac:dyDescent="0.2">
      <c r="B4" s="73"/>
    </row>
    <row r="6" spans="2:5" ht="15" customHeight="1" x14ac:dyDescent="0.2">
      <c r="B6" s="98" t="s">
        <v>85</v>
      </c>
      <c r="C6" s="98"/>
      <c r="D6" s="90"/>
    </row>
    <row r="7" spans="2:5" ht="15" customHeight="1" x14ac:dyDescent="0.2">
      <c r="B7" s="98" t="s">
        <v>53</v>
      </c>
      <c r="C7" s="98"/>
      <c r="D7" s="69"/>
    </row>
    <row r="8" spans="2:5" ht="27.75" customHeight="1" x14ac:dyDescent="0.2">
      <c r="B8" s="99" t="s">
        <v>27</v>
      </c>
      <c r="C8" s="99"/>
      <c r="D8" s="90"/>
    </row>
    <row r="9" spans="2:5" ht="30" customHeight="1" x14ac:dyDescent="0.2">
      <c r="B9" s="98" t="s">
        <v>94</v>
      </c>
      <c r="C9" s="98"/>
      <c r="D9" s="90"/>
    </row>
    <row r="10" spans="2:5" ht="15" customHeight="1" x14ac:dyDescent="0.2">
      <c r="B10" s="98" t="s">
        <v>86</v>
      </c>
      <c r="C10" s="98"/>
      <c r="D10" s="90"/>
    </row>
    <row r="11" spans="2:5" ht="42" customHeight="1" x14ac:dyDescent="0.2">
      <c r="B11" s="98" t="s">
        <v>87</v>
      </c>
      <c r="C11" s="98"/>
      <c r="D11" s="90"/>
    </row>
    <row r="12" spans="2:5" ht="36" customHeight="1" x14ac:dyDescent="0.2">
      <c r="B12" s="98" t="s">
        <v>88</v>
      </c>
      <c r="C12" s="98"/>
      <c r="D12" s="90"/>
    </row>
    <row r="13" spans="2:5" ht="15" customHeight="1" x14ac:dyDescent="0.2">
      <c r="B13" s="98" t="s">
        <v>89</v>
      </c>
      <c r="C13" s="98"/>
      <c r="D13" s="90"/>
    </row>
    <row r="14" spans="2:5" ht="42" customHeight="1" x14ac:dyDescent="0.2">
      <c r="B14" s="99" t="s">
        <v>26</v>
      </c>
      <c r="C14" s="99"/>
      <c r="D14" s="70"/>
      <c r="E14" t="s">
        <v>90</v>
      </c>
    </row>
    <row r="15" spans="2:5" ht="15" customHeight="1" x14ac:dyDescent="0.2">
      <c r="B15" s="98" t="s">
        <v>97</v>
      </c>
      <c r="C15" s="98"/>
      <c r="D15" s="76"/>
      <c r="E15" t="s">
        <v>91</v>
      </c>
    </row>
    <row r="16" spans="2:5" ht="15" customHeight="1" x14ac:dyDescent="0.2">
      <c r="B16" s="98" t="s">
        <v>95</v>
      </c>
      <c r="C16" s="98"/>
      <c r="D16" s="70"/>
    </row>
    <row r="17" spans="2:4" ht="15" customHeight="1" x14ac:dyDescent="0.2">
      <c r="B17" s="93" t="s">
        <v>356</v>
      </c>
      <c r="C17" s="93"/>
      <c r="D17" s="93"/>
    </row>
    <row r="18" spans="2:4" ht="15" customHeight="1" x14ac:dyDescent="0.2">
      <c r="B18" s="98" t="s">
        <v>96</v>
      </c>
      <c r="C18" s="98"/>
      <c r="D18" s="70"/>
    </row>
    <row r="19" spans="2:4" ht="15" customHeight="1" x14ac:dyDescent="0.2">
      <c r="B19" s="95" t="s">
        <v>357</v>
      </c>
      <c r="C19" s="96"/>
      <c r="D19" s="93"/>
    </row>
    <row r="20" spans="2:4" ht="15" customHeight="1" x14ac:dyDescent="0.2">
      <c r="B20" s="95" t="s">
        <v>359</v>
      </c>
      <c r="C20" s="96"/>
      <c r="D20" s="93"/>
    </row>
    <row r="21" spans="2:4" ht="15" customHeight="1" x14ac:dyDescent="0.2">
      <c r="B21" s="95" t="s">
        <v>358</v>
      </c>
      <c r="C21" s="96"/>
      <c r="D21" s="93"/>
    </row>
    <row r="22" spans="2:4" ht="15" customHeight="1" x14ac:dyDescent="0.2">
      <c r="B22" s="95" t="s">
        <v>360</v>
      </c>
      <c r="C22" s="96"/>
      <c r="D22" s="94"/>
    </row>
    <row r="23" spans="2:4" ht="15" customHeight="1" x14ac:dyDescent="0.2">
      <c r="B23" s="95" t="s">
        <v>361</v>
      </c>
      <c r="C23" s="96"/>
      <c r="D23" s="94"/>
    </row>
    <row r="24" spans="2:4" ht="15" customHeight="1" x14ac:dyDescent="0.2">
      <c r="B24" s="95" t="s">
        <v>362</v>
      </c>
      <c r="C24" s="96"/>
      <c r="D24" s="94"/>
    </row>
    <row r="25" spans="2:4" ht="15" customHeight="1" x14ac:dyDescent="0.2">
      <c r="B25" s="95"/>
      <c r="C25" s="96"/>
      <c r="D25" s="93"/>
    </row>
    <row r="26" spans="2:4" ht="15" customHeight="1" x14ac:dyDescent="0.2">
      <c r="B26" s="82" t="s">
        <v>22</v>
      </c>
      <c r="C26" s="83"/>
      <c r="D26" s="81"/>
    </row>
    <row r="27" spans="2:4" ht="15" customHeight="1" x14ac:dyDescent="0.2">
      <c r="B27" s="98" t="s">
        <v>23</v>
      </c>
      <c r="C27" s="98"/>
      <c r="D27" s="90"/>
    </row>
    <row r="28" spans="2:4" ht="15" customHeight="1" x14ac:dyDescent="0.2">
      <c r="B28" s="98" t="s">
        <v>23</v>
      </c>
      <c r="C28" s="98"/>
      <c r="D28" s="90"/>
    </row>
    <row r="29" spans="2:4" ht="15" customHeight="1" x14ac:dyDescent="0.2">
      <c r="B29" s="98" t="s">
        <v>23</v>
      </c>
      <c r="C29" s="98"/>
      <c r="D29" s="90"/>
    </row>
    <row r="30" spans="2:4" ht="15" customHeight="1" x14ac:dyDescent="0.2">
      <c r="B30" s="98" t="s">
        <v>23</v>
      </c>
      <c r="C30" s="98"/>
      <c r="D30" s="90"/>
    </row>
    <row r="31" spans="2:4" ht="15" customHeight="1" x14ac:dyDescent="0.2">
      <c r="B31" s="98" t="s">
        <v>23</v>
      </c>
      <c r="C31" s="98"/>
      <c r="D31" s="90"/>
    </row>
    <row r="32" spans="2:4" ht="15" customHeight="1" x14ac:dyDescent="0.2">
      <c r="B32" s="98" t="s">
        <v>23</v>
      </c>
      <c r="C32" s="98"/>
      <c r="D32" s="90"/>
    </row>
    <row r="33" spans="2:4" ht="15" customHeight="1" x14ac:dyDescent="0.2">
      <c r="B33" s="98" t="s">
        <v>23</v>
      </c>
      <c r="C33" s="98"/>
      <c r="D33" s="69"/>
    </row>
    <row r="34" spans="2:4" ht="15" customHeight="1" x14ac:dyDescent="0.2">
      <c r="B34" s="101" t="s">
        <v>46</v>
      </c>
      <c r="C34" s="102"/>
      <c r="D34" s="103"/>
    </row>
    <row r="35" spans="2:4" ht="15" customHeight="1" x14ac:dyDescent="0.2">
      <c r="B35" s="100" t="s">
        <v>48</v>
      </c>
      <c r="C35" s="98"/>
      <c r="D35" s="69"/>
    </row>
    <row r="36" spans="2:4" ht="15" customHeight="1" x14ac:dyDescent="0.2">
      <c r="B36" s="92" t="s">
        <v>355</v>
      </c>
      <c r="C36" s="93"/>
      <c r="D36" s="91"/>
    </row>
    <row r="37" spans="2:4" ht="36" customHeight="1" x14ac:dyDescent="0.2">
      <c r="B37" s="105" t="s">
        <v>49</v>
      </c>
      <c r="C37" s="99"/>
      <c r="D37" s="69"/>
    </row>
    <row r="38" spans="2:4" ht="15" customHeight="1" x14ac:dyDescent="0.2">
      <c r="B38" s="100" t="s">
        <v>50</v>
      </c>
      <c r="C38" s="98"/>
      <c r="D38" s="90"/>
    </row>
    <row r="39" spans="2:4" ht="15" customHeight="1" x14ac:dyDescent="0.2">
      <c r="B39" s="100" t="s">
        <v>51</v>
      </c>
      <c r="C39" s="98"/>
      <c r="D39" s="90"/>
    </row>
    <row r="40" spans="2:4" ht="15" customHeight="1" x14ac:dyDescent="0.2">
      <c r="B40" s="100" t="s">
        <v>47</v>
      </c>
      <c r="C40" s="98"/>
      <c r="D40" s="72"/>
    </row>
    <row r="41" spans="2:4" ht="27.95" customHeight="1" x14ac:dyDescent="0.2">
      <c r="B41" s="85" t="s">
        <v>7</v>
      </c>
      <c r="C41" s="86"/>
      <c r="D41" s="90"/>
    </row>
    <row r="42" spans="2:4" ht="29.1" customHeight="1" x14ac:dyDescent="0.2">
      <c r="B42" s="100" t="s">
        <v>6</v>
      </c>
      <c r="C42" s="98"/>
      <c r="D42" s="90"/>
    </row>
    <row r="43" spans="2:4" ht="15" customHeight="1" x14ac:dyDescent="0.2">
      <c r="B43" s="100" t="s">
        <v>52</v>
      </c>
      <c r="C43" s="98"/>
      <c r="D43" s="69"/>
    </row>
    <row r="44" spans="2:4" ht="15" customHeight="1" x14ac:dyDescent="0.2">
      <c r="B44" s="87"/>
      <c r="C44" s="88"/>
      <c r="D44" s="89"/>
    </row>
    <row r="45" spans="2:4" ht="19.5" customHeight="1" x14ac:dyDescent="0.2">
      <c r="B45" s="106" t="s">
        <v>5</v>
      </c>
      <c r="C45" s="106"/>
      <c r="D45" s="106"/>
    </row>
    <row r="46" spans="2:4" ht="15" customHeight="1" x14ac:dyDescent="0.2">
      <c r="B46" s="84" t="s">
        <v>0</v>
      </c>
      <c r="C46" s="74"/>
      <c r="D46" s="75"/>
    </row>
    <row r="47" spans="2:4" ht="25.5" x14ac:dyDescent="0.2">
      <c r="B47" s="84"/>
      <c r="C47" s="74"/>
      <c r="D47" s="107" t="s">
        <v>58</v>
      </c>
    </row>
    <row r="48" spans="2:4" ht="25.5" x14ac:dyDescent="0.2">
      <c r="B48" s="84"/>
      <c r="C48" s="74"/>
      <c r="D48" s="107" t="s">
        <v>54</v>
      </c>
    </row>
    <row r="49" spans="2:4" ht="25.5" x14ac:dyDescent="0.2">
      <c r="B49" s="84"/>
      <c r="C49" s="74"/>
      <c r="D49" s="107" t="s">
        <v>55</v>
      </c>
    </row>
    <row r="50" spans="2:4" ht="14.25" x14ac:dyDescent="0.2">
      <c r="B50" s="84"/>
      <c r="C50" s="74"/>
      <c r="D50" s="107" t="s">
        <v>56</v>
      </c>
    </row>
    <row r="51" spans="2:4" ht="15" customHeight="1" x14ac:dyDescent="0.2">
      <c r="B51" s="84"/>
      <c r="C51" s="74"/>
      <c r="D51" s="107" t="s">
        <v>57</v>
      </c>
    </row>
    <row r="52" spans="2:4" ht="33" customHeight="1" x14ac:dyDescent="0.2">
      <c r="B52" s="108" t="s">
        <v>1</v>
      </c>
      <c r="C52" s="108"/>
      <c r="D52" s="108"/>
    </row>
    <row r="53" spans="2:4" ht="33" customHeight="1" x14ac:dyDescent="0.2">
      <c r="B53" s="108" t="s">
        <v>2</v>
      </c>
      <c r="C53" s="108"/>
      <c r="D53" s="108"/>
    </row>
    <row r="54" spans="2:4" ht="33" customHeight="1" x14ac:dyDescent="0.2">
      <c r="B54" s="108" t="s">
        <v>3</v>
      </c>
      <c r="C54" s="108"/>
      <c r="D54" s="108"/>
    </row>
    <row r="55" spans="2:4" ht="15" customHeight="1" x14ac:dyDescent="0.2">
      <c r="B55" s="108" t="s">
        <v>4</v>
      </c>
      <c r="C55" s="108"/>
      <c r="D55" s="108"/>
    </row>
    <row r="56" spans="2:4" ht="15" customHeight="1" x14ac:dyDescent="0.2"/>
    <row r="57" spans="2:4" ht="15" customHeight="1" x14ac:dyDescent="0.2">
      <c r="B57" s="104" t="s">
        <v>43</v>
      </c>
      <c r="C57" s="104"/>
      <c r="D57" s="104"/>
    </row>
    <row r="58" spans="2:4" ht="15" customHeight="1" x14ac:dyDescent="0.2"/>
    <row r="59" spans="2:4" ht="15" customHeight="1" x14ac:dyDescent="0.2"/>
    <row r="60" spans="2:4" ht="15" customHeight="1" x14ac:dyDescent="0.2"/>
    <row r="61" spans="2:4" ht="15" customHeight="1" x14ac:dyDescent="0.2"/>
    <row r="62" spans="2:4" ht="15" customHeight="1" x14ac:dyDescent="0.2"/>
    <row r="63" spans="2:4" ht="15" customHeight="1" x14ac:dyDescent="0.2"/>
    <row r="64" spans="2: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sheetData>
  <mergeCells count="33">
    <mergeCell ref="B57:D57"/>
    <mergeCell ref="B37:C37"/>
    <mergeCell ref="B38:C38"/>
    <mergeCell ref="B39:C39"/>
    <mergeCell ref="B42:C42"/>
    <mergeCell ref="B43:C43"/>
    <mergeCell ref="B40:C40"/>
    <mergeCell ref="B45:D45"/>
    <mergeCell ref="B55:D55"/>
    <mergeCell ref="B54:D54"/>
    <mergeCell ref="B53:D53"/>
    <mergeCell ref="B52:D52"/>
    <mergeCell ref="B31:C31"/>
    <mergeCell ref="B32:C32"/>
    <mergeCell ref="B33:C33"/>
    <mergeCell ref="B35:C35"/>
    <mergeCell ref="B34:D34"/>
    <mergeCell ref="B18:C18"/>
    <mergeCell ref="B27:C27"/>
    <mergeCell ref="B28:C28"/>
    <mergeCell ref="B29:C29"/>
    <mergeCell ref="B30:C30"/>
    <mergeCell ref="B11:C11"/>
    <mergeCell ref="B12:C12"/>
    <mergeCell ref="B13:C13"/>
    <mergeCell ref="B14:C14"/>
    <mergeCell ref="B16:C16"/>
    <mergeCell ref="B15:C15"/>
    <mergeCell ref="B7:C7"/>
    <mergeCell ref="B6:C6"/>
    <mergeCell ref="B8:C8"/>
    <mergeCell ref="B9:C9"/>
    <mergeCell ref="B10:C10"/>
  </mergeCells>
  <phoneticPr fontId="19" type="noConversion"/>
  <dataValidations count="1">
    <dataValidation type="list" allowBlank="1" showInputMessage="1" showErrorMessage="1" sqref="D14:D25">
      <formula1>ESE</formula1>
    </dataValidation>
  </dataValidations>
  <printOptions horizontalCentered="1"/>
  <pageMargins left="0.25" right="0.25" top="0.75" bottom="0.75" header="0.25" footer="0.25"/>
  <pageSetup scale="86" fitToHeight="32767" orientation="portrait" horizontalDpi="300" verticalDpi="300" r:id="rId1"/>
  <headerFooter differentFirst="1">
    <oddHeader>&amp;C&amp;"Arial,Bold"&amp;16Environmental Sciences &amp; Engineering
PROPOSAL BUDGET PROMPTER</oddHeader>
    <oddFooter>&amp;L&amp;D&amp;C&amp;A</oddFooter>
  </headerFooter>
  <rowBreaks count="1" manualBreakCount="1">
    <brk id="44" min="1" max="3" man="1"/>
  </rowBreaks>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heetViews>
  <sheetFormatPr defaultColWidth="8.85546875" defaultRowHeight="12.75" customHeight="1" x14ac:dyDescent="0.2"/>
  <sheetData>
    <row r="1" spans="1:2" ht="12.75" customHeight="1" x14ac:dyDescent="0.2">
      <c r="A1" s="64">
        <f>'(Tables)'!B81</f>
        <v>0</v>
      </c>
      <c r="B1" s="64">
        <f>'(Tables)'!B91</f>
        <v>0</v>
      </c>
    </row>
    <row r="2" spans="1:2" ht="12.75" customHeight="1" x14ac:dyDescent="0.2">
      <c r="A2" s="64">
        <f>'(Tables)'!C81</f>
        <v>0</v>
      </c>
      <c r="B2" s="64">
        <f>'(Tables)'!C91</f>
        <v>0</v>
      </c>
    </row>
    <row r="3" spans="1:2" ht="12.75" customHeight="1" x14ac:dyDescent="0.2">
      <c r="A3" s="64">
        <f>'(Tables)'!D81</f>
        <v>0</v>
      </c>
      <c r="B3" s="64">
        <f>'(Tables)'!D91</f>
        <v>0</v>
      </c>
    </row>
    <row r="4" spans="1:2" ht="12.75" customHeight="1" x14ac:dyDescent="0.2">
      <c r="A4" s="64">
        <f>'(Tables)'!E81</f>
        <v>0</v>
      </c>
      <c r="B4" s="64">
        <f>'(Tables)'!E91</f>
        <v>0</v>
      </c>
    </row>
    <row r="5" spans="1:2" ht="12.75" customHeight="1" x14ac:dyDescent="0.2">
      <c r="A5" s="64">
        <f>'(Tables)'!F81</f>
        <v>0</v>
      </c>
      <c r="B5" s="64">
        <f>'(Tables)'!F91</f>
        <v>0</v>
      </c>
    </row>
    <row r="6" spans="1:2" ht="12.75" customHeight="1" x14ac:dyDescent="0.2">
      <c r="A6" s="64">
        <f>'(Tables)'!G81</f>
        <v>0</v>
      </c>
      <c r="B6" s="64">
        <f>'(Tables)'!G91</f>
        <v>0</v>
      </c>
    </row>
    <row r="7" spans="1:2" ht="12.75" customHeight="1" x14ac:dyDescent="0.2">
      <c r="A7" s="64">
        <f>'(Tables)'!B82</f>
        <v>0</v>
      </c>
      <c r="B7" s="64">
        <f>'(Tables)'!B92</f>
        <v>0</v>
      </c>
    </row>
    <row r="8" spans="1:2" ht="12.75" customHeight="1" x14ac:dyDescent="0.2">
      <c r="A8" s="64">
        <f>'(Tables)'!C82</f>
        <v>0</v>
      </c>
      <c r="B8" s="64">
        <f>'(Tables)'!C92</f>
        <v>0</v>
      </c>
    </row>
    <row r="9" spans="1:2" ht="12.75" customHeight="1" x14ac:dyDescent="0.2">
      <c r="A9" s="64">
        <f>'(Tables)'!D82</f>
        <v>0</v>
      </c>
      <c r="B9" s="64">
        <f>'(Tables)'!D92</f>
        <v>0</v>
      </c>
    </row>
    <row r="10" spans="1:2" ht="12.75" customHeight="1" x14ac:dyDescent="0.2">
      <c r="A10" s="64">
        <f>'(Tables)'!E82</f>
        <v>0</v>
      </c>
      <c r="B10" s="64">
        <f>'(Tables)'!E92</f>
        <v>0</v>
      </c>
    </row>
    <row r="11" spans="1:2" ht="12.75" customHeight="1" x14ac:dyDescent="0.2">
      <c r="A11" s="64">
        <f>'(Tables)'!F82</f>
        <v>0</v>
      </c>
      <c r="B11" s="64">
        <f>'(Tables)'!F92</f>
        <v>0</v>
      </c>
    </row>
    <row r="12" spans="1:2" ht="12.75" customHeight="1" x14ac:dyDescent="0.2">
      <c r="A12" s="64">
        <f>'(Tables)'!G82</f>
        <v>0</v>
      </c>
      <c r="B12" s="64">
        <f>'(Tables)'!G92</f>
        <v>0</v>
      </c>
    </row>
    <row r="13" spans="1:2" ht="12.75" customHeight="1" x14ac:dyDescent="0.2">
      <c r="A13" s="64">
        <f>'(Tables)'!B85</f>
        <v>0</v>
      </c>
      <c r="B13" s="64">
        <f>'(Tables)'!B95</f>
        <v>0</v>
      </c>
    </row>
    <row r="14" spans="1:2" ht="12.75" customHeight="1" x14ac:dyDescent="0.2">
      <c r="A14" s="64">
        <f>'(Tables)'!C85</f>
        <v>0</v>
      </c>
      <c r="B14" s="64">
        <f>'(Tables)'!C95</f>
        <v>0</v>
      </c>
    </row>
    <row r="15" spans="1:2" ht="12.75" customHeight="1" x14ac:dyDescent="0.2">
      <c r="A15" s="64">
        <f>'(Tables)'!D85</f>
        <v>0</v>
      </c>
      <c r="B15" s="64">
        <f>'(Tables)'!D95</f>
        <v>0</v>
      </c>
    </row>
    <row r="16" spans="1:2" ht="12.75" customHeight="1" x14ac:dyDescent="0.2">
      <c r="A16" s="64">
        <f>'(Tables)'!E85</f>
        <v>0</v>
      </c>
      <c r="B16" s="64">
        <f>'(Tables)'!E95</f>
        <v>0</v>
      </c>
    </row>
    <row r="17" spans="1:2" ht="12.75" customHeight="1" x14ac:dyDescent="0.2">
      <c r="A17" s="64">
        <f>'(Tables)'!F85</f>
        <v>0</v>
      </c>
      <c r="B17" s="64">
        <f>'(Tables)'!F95</f>
        <v>0</v>
      </c>
    </row>
    <row r="18" spans="1:2" ht="12.75" customHeight="1" x14ac:dyDescent="0.2">
      <c r="A18" s="64">
        <f>'(Tables)'!G85</f>
        <v>0</v>
      </c>
      <c r="B18" s="64">
        <f>'(Tables)'!G95</f>
        <v>0</v>
      </c>
    </row>
    <row r="19" spans="1:2" ht="12.75" customHeight="1" x14ac:dyDescent="0.2">
      <c r="A19" s="64">
        <f>'(Tables)'!B86</f>
        <v>0</v>
      </c>
      <c r="B19" s="64">
        <f>'(Tables)'!B96</f>
        <v>0</v>
      </c>
    </row>
    <row r="20" spans="1:2" ht="12.75" customHeight="1" x14ac:dyDescent="0.2">
      <c r="A20" s="64">
        <f>'(Tables)'!C86</f>
        <v>0</v>
      </c>
      <c r="B20" s="64">
        <f>'(Tables)'!C96</f>
        <v>0</v>
      </c>
    </row>
    <row r="21" spans="1:2" ht="12.75" customHeight="1" x14ac:dyDescent="0.2">
      <c r="A21" s="64">
        <f>'(Tables)'!D86</f>
        <v>0</v>
      </c>
      <c r="B21" s="64">
        <f>'(Tables)'!D96</f>
        <v>0</v>
      </c>
    </row>
    <row r="22" spans="1:2" ht="12.75" customHeight="1" x14ac:dyDescent="0.2">
      <c r="A22" s="64">
        <f>'(Tables)'!E86</f>
        <v>0</v>
      </c>
      <c r="B22" s="64">
        <f>'(Tables)'!E96</f>
        <v>0</v>
      </c>
    </row>
    <row r="23" spans="1:2" ht="12.75" customHeight="1" x14ac:dyDescent="0.2">
      <c r="A23" s="64">
        <f>'(Tables)'!F86</f>
        <v>0</v>
      </c>
      <c r="B23" s="64">
        <f>'(Tables)'!F96</f>
        <v>0</v>
      </c>
    </row>
    <row r="24" spans="1:2" ht="12.75" customHeight="1" x14ac:dyDescent="0.2">
      <c r="A24" s="64">
        <f>'(Tables)'!G86</f>
        <v>0</v>
      </c>
      <c r="B24" s="64">
        <f>'(Tables)'!G96</f>
        <v>0</v>
      </c>
    </row>
  </sheetData>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1"/>
  <sheetViews>
    <sheetView workbookViewId="0"/>
  </sheetViews>
  <sheetFormatPr defaultColWidth="8.85546875" defaultRowHeight="12.75" customHeight="1" x14ac:dyDescent="0.2"/>
  <sheetData>
    <row r="1" spans="1:64" ht="12.75" customHeight="1" x14ac:dyDescent="0.2">
      <c r="A1" t="s">
        <v>299</v>
      </c>
      <c r="B1" t="e">
        <f>'ESE Budget Prompter'!#REF!</f>
        <v>#REF!</v>
      </c>
      <c r="C1" t="s">
        <v>190</v>
      </c>
      <c r="D1">
        <f>'ESE Budget Prompter'!D75</f>
        <v>0</v>
      </c>
      <c r="E1" t="s">
        <v>267</v>
      </c>
      <c r="F1" t="e">
        <f>'ESE Budget Prompter'!#REF!</f>
        <v>#REF!</v>
      </c>
      <c r="G1" t="s">
        <v>335</v>
      </c>
      <c r="H1">
        <f>'ESE Budget Prompter'!D30</f>
        <v>0</v>
      </c>
      <c r="I1" t="s">
        <v>249</v>
      </c>
      <c r="J1" t="e">
        <f>'ESE Budget Prompter'!#REF!</f>
        <v>#REF!</v>
      </c>
      <c r="K1" t="s">
        <v>218</v>
      </c>
      <c r="L1" t="str">
        <f>'ESE Budget Prompter'!B52</f>
        <v>2. Computers/computing devices can be charged and treated as Supplies, as long as the cost is less than $5,000 and essential and allocable to the project.</v>
      </c>
      <c r="M1" t="s">
        <v>242</v>
      </c>
      <c r="N1" t="e">
        <f>'ESE Budget Prompter'!#REF!</f>
        <v>#REF!</v>
      </c>
      <c r="O1" t="s">
        <v>284</v>
      </c>
      <c r="P1">
        <f>'ESE Budget Prompter'!D68</f>
        <v>0</v>
      </c>
      <c r="Q1" t="s">
        <v>78</v>
      </c>
      <c r="R1" t="e">
        <f>'ESE Budget Prompter'!#REF!</f>
        <v>#REF!</v>
      </c>
      <c r="S1" t="s">
        <v>279</v>
      </c>
      <c r="T1">
        <f>'ESE Budget Prompter'!D71</f>
        <v>0</v>
      </c>
      <c r="U1" t="s">
        <v>252</v>
      </c>
      <c r="V1" t="e">
        <f>'ESE Budget Prompter'!#REF!</f>
        <v>#REF!</v>
      </c>
      <c r="W1" t="s">
        <v>77</v>
      </c>
      <c r="X1">
        <f>'ESE Budget Prompter'!D66</f>
        <v>0</v>
      </c>
      <c r="Y1" t="s">
        <v>290</v>
      </c>
      <c r="Z1" t="e">
        <f>'ESE Budget Prompter'!#REF!</f>
        <v>#REF!</v>
      </c>
      <c r="AA1" t="s">
        <v>282</v>
      </c>
      <c r="AB1" t="e">
        <f>'ESE Budget Prompter'!#REF!</f>
        <v>#REF!</v>
      </c>
      <c r="AC1" t="s">
        <v>265</v>
      </c>
      <c r="AD1" t="e">
        <f>'ESE Budget Prompter'!#REF!</f>
        <v>#REF!</v>
      </c>
      <c r="AE1" t="s">
        <v>106</v>
      </c>
      <c r="AF1">
        <f>'ESE Budget Prompter'!D73</f>
        <v>0</v>
      </c>
      <c r="AG1" t="s">
        <v>277</v>
      </c>
      <c r="AH1" t="e">
        <f>'ESE Budget Prompter'!#REF!</f>
        <v>#REF!</v>
      </c>
      <c r="AI1" t="s">
        <v>331</v>
      </c>
      <c r="AJ1">
        <f>'ESE Budget Prompter'!D38</f>
        <v>0</v>
      </c>
      <c r="AK1" t="s">
        <v>138</v>
      </c>
      <c r="AL1" t="e">
        <f>'ESE Budget Prompter'!#REF!</f>
        <v>#REF!</v>
      </c>
      <c r="AM1" t="s">
        <v>214</v>
      </c>
      <c r="AN1">
        <f>'ESE Budget Prompter'!D61</f>
        <v>0</v>
      </c>
      <c r="AO1" t="s">
        <v>330</v>
      </c>
      <c r="AP1" t="e">
        <f>'ESE Budget Prompter'!#REF!</f>
        <v>#REF!</v>
      </c>
      <c r="AQ1" t="s">
        <v>121</v>
      </c>
      <c r="AR1">
        <f>'ESE Budget Prompter'!D13</f>
        <v>0</v>
      </c>
      <c r="AS1" t="s">
        <v>202</v>
      </c>
      <c r="AT1" t="e">
        <f>'ESE Budget Prompter'!#REF!</f>
        <v>#REF!</v>
      </c>
      <c r="AU1" t="s">
        <v>291</v>
      </c>
      <c r="AV1">
        <f>'ESE Budget Prompter'!D29</f>
        <v>0</v>
      </c>
      <c r="AW1" t="s">
        <v>169</v>
      </c>
      <c r="AX1" t="e">
        <f>'ESE Budget Prompter'!#REF!</f>
        <v>#REF!</v>
      </c>
      <c r="AY1" t="s">
        <v>158</v>
      </c>
      <c r="AZ1">
        <f>'ESE Budget Prompter'!D79</f>
        <v>0</v>
      </c>
      <c r="BA1" t="s">
        <v>292</v>
      </c>
      <c r="BB1" t="e">
        <f>'ESE Budget Prompter'!#REF!</f>
        <v>#REF!</v>
      </c>
      <c r="BC1" t="s">
        <v>64</v>
      </c>
      <c r="BD1">
        <f>'ESE Budget Prompter'!D80</f>
        <v>0</v>
      </c>
      <c r="BE1" t="s">
        <v>175</v>
      </c>
      <c r="BF1" t="e">
        <f>'ESE Budget Prompter'!#REF!</f>
        <v>#REF!</v>
      </c>
      <c r="BG1" t="s">
        <v>107</v>
      </c>
      <c r="BH1">
        <f>'ESE Budget Prompter'!D72</f>
        <v>0</v>
      </c>
      <c r="BI1" t="s">
        <v>307</v>
      </c>
      <c r="BJ1" t="e">
        <f>'ESE Budget Prompter'!#REF!</f>
        <v>#REF!</v>
      </c>
      <c r="BK1" t="s">
        <v>63</v>
      </c>
      <c r="BL1">
        <f>'ESE Budget Prompter'!D39</f>
        <v>0</v>
      </c>
    </row>
    <row r="2" spans="1:64" ht="12.75" customHeight="1" x14ac:dyDescent="0.2">
      <c r="A2" t="s">
        <v>197</v>
      </c>
      <c r="B2" t="e">
        <f>'ESE Budget Prompter'!#REF!</f>
        <v>#REF!</v>
      </c>
      <c r="C2" t="s">
        <v>348</v>
      </c>
      <c r="D2">
        <f>'ESE Budget Prompter'!D65</f>
        <v>0</v>
      </c>
      <c r="E2" t="s">
        <v>311</v>
      </c>
      <c r="F2" t="e">
        <f>'ESE Budget Prompter'!#REF!</f>
        <v>#REF!</v>
      </c>
      <c r="G2" t="s">
        <v>120</v>
      </c>
      <c r="H2">
        <f>'ESE Budget Prompter'!D43</f>
        <v>0</v>
      </c>
      <c r="I2" t="s">
        <v>239</v>
      </c>
      <c r="J2" t="e">
        <f>'ESE Budget Prompter'!#REF!</f>
        <v>#REF!</v>
      </c>
      <c r="K2" t="s">
        <v>73</v>
      </c>
      <c r="L2">
        <f>'ESE Budget Prompter'!D27</f>
        <v>0</v>
      </c>
      <c r="M2" t="s">
        <v>212</v>
      </c>
      <c r="N2" t="e">
        <f>'ESE Budget Prompter'!#REF!</f>
        <v>#REF!</v>
      </c>
      <c r="O2" t="s">
        <v>314</v>
      </c>
      <c r="P2">
        <f>'ESE Budget Prompter'!D26</f>
        <v>0</v>
      </c>
      <c r="Q2" t="s">
        <v>264</v>
      </c>
      <c r="R2" t="e">
        <f>'ESE Budget Prompter'!#REF!</f>
        <v>#REF!</v>
      </c>
      <c r="S2" t="s">
        <v>345</v>
      </c>
      <c r="T2">
        <f>'ESE Budget Prompter'!D76</f>
        <v>0</v>
      </c>
      <c r="U2" t="s">
        <v>312</v>
      </c>
      <c r="V2" t="e">
        <f>'ESE Budget Prompter'!#REF!</f>
        <v>#REF!</v>
      </c>
      <c r="W2" t="s">
        <v>308</v>
      </c>
      <c r="X2">
        <f>'ESE Budget Prompter'!D42</f>
        <v>0</v>
      </c>
      <c r="Y2" t="s">
        <v>238</v>
      </c>
      <c r="Z2" t="e">
        <f>'ESE Budget Prompter'!#REF!</f>
        <v>#REF!</v>
      </c>
      <c r="AA2" t="s">
        <v>83</v>
      </c>
      <c r="AB2">
        <f>'ESE Budget Prompter'!D16</f>
        <v>0</v>
      </c>
      <c r="AC2" t="s">
        <v>240</v>
      </c>
      <c r="AD2" t="e">
        <f>'ESE Budget Prompter'!#REF!</f>
        <v>#REF!</v>
      </c>
      <c r="AE2" t="s">
        <v>155</v>
      </c>
      <c r="AF2">
        <f>'ESE Budget Prompter'!D18</f>
        <v>0</v>
      </c>
      <c r="AG2" t="s">
        <v>161</v>
      </c>
      <c r="AH2" t="e">
        <f>'ESE Budget Prompter'!#REF!</f>
        <v>#REF!</v>
      </c>
      <c r="AI2" t="s">
        <v>294</v>
      </c>
      <c r="AJ2">
        <f>'ESE Budget Prompter'!D31</f>
        <v>0</v>
      </c>
      <c r="AK2" t="s">
        <v>351</v>
      </c>
      <c r="AL2" t="e">
        <f>'ESE Budget Prompter'!#REF!</f>
        <v>#REF!</v>
      </c>
      <c r="AM2" t="s">
        <v>211</v>
      </c>
      <c r="AN2">
        <f>'ESE Budget Prompter'!D64</f>
        <v>0</v>
      </c>
      <c r="AO2" t="s">
        <v>340</v>
      </c>
      <c r="AP2" t="e">
        <f>'ESE Budget Prompter'!#REF!</f>
        <v>#REF!</v>
      </c>
      <c r="AQ2" t="s">
        <v>170</v>
      </c>
      <c r="AR2">
        <f>'ESE Budget Prompter'!D67</f>
        <v>0</v>
      </c>
      <c r="AS2" t="s">
        <v>128</v>
      </c>
      <c r="AT2" t="e">
        <f>'ESE Budget Prompter'!#REF!</f>
        <v>#REF!</v>
      </c>
      <c r="AU2" t="s">
        <v>227</v>
      </c>
      <c r="AV2" t="str">
        <f>'ESE Budget Prompter'!B54</f>
        <v>4. Publication and Printing costs are allowed to be charged/recorded up to 90 days past the end of the project term.</v>
      </c>
      <c r="AW2" t="s">
        <v>237</v>
      </c>
      <c r="AX2" t="e">
        <f>'ESE Budget Prompter'!#REF!</f>
        <v>#REF!</v>
      </c>
      <c r="AY2" t="s">
        <v>183</v>
      </c>
      <c r="AZ2">
        <f>'ESE Budget Prompter'!D74</f>
        <v>0</v>
      </c>
      <c r="BA2" t="s">
        <v>210</v>
      </c>
      <c r="BB2" t="e">
        <f>'ESE Budget Prompter'!#REF!</f>
        <v>#REF!</v>
      </c>
      <c r="BC2" t="s">
        <v>133</v>
      </c>
      <c r="BD2" t="str">
        <f>'ESE Budget Prompter'!B46</f>
        <v>1. Administrative/clerical salaries are allowed as Direct Costs if all of these conditions are met:</v>
      </c>
      <c r="BE2" t="s">
        <v>251</v>
      </c>
      <c r="BF2" t="e">
        <f>'ESE Budget Prompter'!#REF!</f>
        <v>#REF!</v>
      </c>
      <c r="BG2" t="s">
        <v>117</v>
      </c>
      <c r="BH2">
        <f>'ESE Budget Prompter'!D77</f>
        <v>0</v>
      </c>
      <c r="BI2" t="s">
        <v>173</v>
      </c>
      <c r="BJ2" t="e">
        <f>'ESE Budget Prompter'!#REF!</f>
        <v>#REF!</v>
      </c>
      <c r="BK2" t="s">
        <v>338</v>
      </c>
      <c r="BL2">
        <f>'ESE Budget Prompter'!D78</f>
        <v>0</v>
      </c>
    </row>
    <row r="3" spans="1:64" ht="12.75" customHeight="1" x14ac:dyDescent="0.2">
      <c r="A3" t="s">
        <v>160</v>
      </c>
      <c r="B3" t="e">
        <f>'ESE Budget Prompter'!#REF!</f>
        <v>#REF!</v>
      </c>
      <c r="C3" t="s">
        <v>347</v>
      </c>
      <c r="D3" t="str">
        <f>'ESE Budget Prompter'!B53</f>
        <v>3. Short term ‘employment’ visa costs and related fees (H1-B, O-1, TN) are allowable direct costs if critical &amp; necessary for the project.</v>
      </c>
      <c r="E3" t="s">
        <v>101</v>
      </c>
      <c r="F3" t="e">
        <f>'ESE Budget Prompter'!#REF!</f>
        <v>#REF!</v>
      </c>
      <c r="G3" t="s">
        <v>254</v>
      </c>
      <c r="H3">
        <f>'ESE Budget Prompter'!D63</f>
        <v>0</v>
      </c>
      <c r="I3" t="s">
        <v>131</v>
      </c>
      <c r="J3" t="e">
        <f>'ESE Budget Prompter'!#REF!</f>
        <v>#REF!</v>
      </c>
      <c r="K3" t="s">
        <v>256</v>
      </c>
      <c r="L3">
        <f>'ESE Budget Prompter'!D62</f>
        <v>0</v>
      </c>
      <c r="M3" t="s">
        <v>332</v>
      </c>
      <c r="N3" t="e">
        <f>'ESE Budget Prompter'!#REF!</f>
        <v>#REF!</v>
      </c>
      <c r="O3" t="s">
        <v>82</v>
      </c>
      <c r="P3">
        <f>'ESE Budget Prompter'!D69</f>
        <v>0</v>
      </c>
      <c r="Q3" t="s">
        <v>350</v>
      </c>
      <c r="R3" t="e">
        <f>'ESE Budget Prompter'!#REF!</f>
        <v>#REF!</v>
      </c>
      <c r="S3" t="s">
        <v>65</v>
      </c>
      <c r="T3">
        <f>'ESE Budget Prompter'!D35</f>
        <v>0</v>
      </c>
      <c r="U3" t="s">
        <v>100</v>
      </c>
      <c r="V3" t="e">
        <f>'ESE Budget Prompter'!#REF!</f>
        <v>#REF!</v>
      </c>
      <c r="W3" t="s">
        <v>323</v>
      </c>
      <c r="X3">
        <f>'ESE Budget Prompter'!D70</f>
        <v>0</v>
      </c>
      <c r="Y3" t="s">
        <v>229</v>
      </c>
      <c r="Z3" t="e">
        <f>'ESE Budget Prompter'!#REF!</f>
        <v>#REF!</v>
      </c>
      <c r="AA3" t="s">
        <v>112</v>
      </c>
      <c r="AB3">
        <f>'ESE Budget Prompter'!D28</f>
        <v>0</v>
      </c>
      <c r="AC3" t="s">
        <v>344</v>
      </c>
      <c r="AD3" t="e">
        <f>'ESE Budget Prompter'!#REF!</f>
        <v>#REF!</v>
      </c>
      <c r="AE3" t="s">
        <v>276</v>
      </c>
      <c r="AF3">
        <f>'ESE Budget Prompter'!D14</f>
        <v>0</v>
      </c>
      <c r="AG3" t="s">
        <v>153</v>
      </c>
      <c r="AH3" t="e">
        <f>'ESE Budget Prompter'!#REF!</f>
        <v>#REF!</v>
      </c>
      <c r="AI3" t="s">
        <v>180</v>
      </c>
      <c r="AJ3">
        <f>'ESE Budget Prompter'!D37</f>
        <v>0</v>
      </c>
      <c r="AK3" t="s">
        <v>135</v>
      </c>
      <c r="AL3" t="e">
        <f>'ESE Budget Prompter'!#REF!</f>
        <v>#REF!</v>
      </c>
      <c r="AM3" t="s">
        <v>318</v>
      </c>
      <c r="AN3">
        <f>'ESE Budget Prompter'!D33</f>
        <v>0</v>
      </c>
      <c r="AO3" t="s">
        <v>75</v>
      </c>
      <c r="AP3" t="e">
        <f>'ESE Budget Prompter'!#REF!</f>
        <v>#REF!</v>
      </c>
      <c r="AQ3" t="s">
        <v>113</v>
      </c>
      <c r="AR3">
        <f>'ESE Budget Prompter'!D60</f>
        <v>0</v>
      </c>
      <c r="AS3" t="s">
        <v>126</v>
      </c>
      <c r="AT3" t="e">
        <f>'ESE Budget Prompter'!#REF!</f>
        <v>#REF!</v>
      </c>
      <c r="AU3" t="s">
        <v>326</v>
      </c>
      <c r="AV3" t="str">
        <f>'ESE Budget Prompter'!B55</f>
        <v>5. Voluntary cost sharing should not be proposed.</v>
      </c>
      <c r="AW3" t="s">
        <v>80</v>
      </c>
      <c r="AX3" t="e">
        <f>'ESE Budget Prompter'!#REF!</f>
        <v>#REF!</v>
      </c>
      <c r="AY3" t="s">
        <v>136</v>
      </c>
      <c r="AZ3">
        <f>'ESE Budget Prompter'!D32</f>
        <v>0</v>
      </c>
      <c r="BA3" t="s">
        <v>263</v>
      </c>
      <c r="BB3">
        <f>'ESE Budget Prompter'!D91</f>
        <v>0</v>
      </c>
      <c r="BC3" t="s">
        <v>230</v>
      </c>
      <c r="BD3" t="e">
        <f>'ESE Budget Prompter'!#REF!</f>
        <v>#REF!</v>
      </c>
      <c r="BE3" t="s">
        <v>207</v>
      </c>
      <c r="BF3">
        <f>'ESE Budget Prompter'!C91</f>
        <v>0</v>
      </c>
      <c r="BG3" t="s">
        <v>111</v>
      </c>
      <c r="BH3" t="e">
        <f>'ESE Budget Prompter'!#REF!</f>
        <v>#REF!</v>
      </c>
      <c r="BI3" t="s">
        <v>316</v>
      </c>
      <c r="BJ3" t="e">
        <f>'ESE Budget Prompter'!#REF!</f>
        <v>#REF!</v>
      </c>
      <c r="BK3" t="s">
        <v>297</v>
      </c>
      <c r="BL3">
        <f>'ESE Budget Prompter'!C92</f>
        <v>0</v>
      </c>
    </row>
    <row r="4" spans="1:64" ht="12.75" customHeight="1" x14ac:dyDescent="0.2">
      <c r="A4" t="s">
        <v>116</v>
      </c>
      <c r="B4" t="e">
        <f>'ESE Budget Prompter'!#REF!</f>
        <v>#REF!</v>
      </c>
      <c r="C4" t="s">
        <v>167</v>
      </c>
      <c r="D4" t="e">
        <f>'ESE Budget Prompter'!#REF!</f>
        <v>#REF!</v>
      </c>
      <c r="E4" t="s">
        <v>114</v>
      </c>
      <c r="F4">
        <f>'ESE Budget Prompter'!C93</f>
        <v>0</v>
      </c>
      <c r="G4" t="s">
        <v>172</v>
      </c>
      <c r="H4" t="e">
        <f>'ESE Budget Prompter'!#REF!</f>
        <v>#REF!</v>
      </c>
      <c r="I4" t="s">
        <v>123</v>
      </c>
      <c r="J4" t="e">
        <f>'ESE Budget Prompter'!#REF!</f>
        <v>#REF!</v>
      </c>
      <c r="K4" t="s">
        <v>143</v>
      </c>
      <c r="L4" t="e">
        <f>'ESE Budget Prompter'!#REF!</f>
        <v>#REF!</v>
      </c>
      <c r="M4" t="s">
        <v>204</v>
      </c>
      <c r="N4" t="e">
        <f>'ESE Budget Prompter'!#REF!</f>
        <v>#REF!</v>
      </c>
      <c r="O4" t="s">
        <v>219</v>
      </c>
      <c r="P4" t="e">
        <f>'ESE Budget Prompter'!#REF!</f>
        <v>#REF!</v>
      </c>
      <c r="Q4" t="s">
        <v>334</v>
      </c>
      <c r="R4">
        <f>'ESE Budget Prompter'!D83</f>
        <v>0</v>
      </c>
      <c r="S4" t="s">
        <v>302</v>
      </c>
      <c r="T4" t="e">
        <f>'ESE Budget Prompter'!#REF!</f>
        <v>#REF!</v>
      </c>
      <c r="U4" t="s">
        <v>69</v>
      </c>
      <c r="V4">
        <f>'ESE Budget Prompter'!C83</f>
        <v>0</v>
      </c>
      <c r="W4" t="s">
        <v>150</v>
      </c>
      <c r="X4" t="e">
        <f>'ESE Budget Prompter'!#REF!</f>
        <v>#REF!</v>
      </c>
      <c r="Y4" t="s">
        <v>341</v>
      </c>
      <c r="Z4" t="e">
        <f>'ESE Budget Prompter'!#REF!</f>
        <v>#REF!</v>
      </c>
      <c r="AA4" t="s">
        <v>99</v>
      </c>
      <c r="AB4">
        <f>'ESE Budget Prompter'!C84</f>
        <v>0</v>
      </c>
      <c r="AC4" t="s">
        <v>342</v>
      </c>
      <c r="AD4" t="e">
        <f>'ESE Budget Prompter'!#REF!</f>
        <v>#REF!</v>
      </c>
      <c r="AE4" t="s">
        <v>181</v>
      </c>
      <c r="AF4">
        <f>'ESE Budget Prompter'!D87</f>
        <v>0</v>
      </c>
      <c r="AG4" t="s">
        <v>259</v>
      </c>
      <c r="AH4" t="e">
        <f>'ESE Budget Prompter'!#REF!</f>
        <v>#REF!</v>
      </c>
      <c r="AI4" t="s">
        <v>253</v>
      </c>
      <c r="AJ4">
        <f>'ESE Budget Prompter'!C87</f>
        <v>0</v>
      </c>
      <c r="AK4" t="s">
        <v>235</v>
      </c>
      <c r="AL4" t="e">
        <f>'ESE Budget Prompter'!#REF!</f>
        <v>#REF!</v>
      </c>
      <c r="AM4" t="s">
        <v>339</v>
      </c>
      <c r="AN4" t="e">
        <f>'ESE Budget Prompter'!#REF!</f>
        <v>#REF!</v>
      </c>
      <c r="AO4" t="s">
        <v>337</v>
      </c>
      <c r="AP4">
        <f>'ESE Budget Prompter'!C88</f>
        <v>0</v>
      </c>
      <c r="AQ4" t="s">
        <v>321</v>
      </c>
      <c r="AR4" t="e">
        <f>'ESE Budget Prompter'!#REF!</f>
        <v>#REF!</v>
      </c>
      <c r="AS4" t="s">
        <v>301</v>
      </c>
      <c r="AT4" t="e">
        <f>'ESE Budget Prompter'!#REF!</f>
        <v>#REF!</v>
      </c>
    </row>
    <row r="5" spans="1:64" ht="12.75" customHeight="1" x14ac:dyDescent="0.2">
      <c r="A5" t="s">
        <v>349</v>
      </c>
      <c r="B5" t="e">
        <f>#REF!</f>
        <v>#REF!</v>
      </c>
      <c r="C5" t="s">
        <v>349</v>
      </c>
      <c r="D5" t="e">
        <f>#REF!</f>
        <v>#REF!</v>
      </c>
      <c r="E5" t="s">
        <v>349</v>
      </c>
      <c r="F5" t="e">
        <f>#REF!</f>
        <v>#REF!</v>
      </c>
      <c r="G5" t="s">
        <v>349</v>
      </c>
      <c r="H5" t="e">
        <f>#REF!</f>
        <v>#REF!</v>
      </c>
      <c r="I5" t="s">
        <v>349</v>
      </c>
      <c r="J5" t="e">
        <f>#REF!</f>
        <v>#REF!</v>
      </c>
      <c r="K5" t="s">
        <v>349</v>
      </c>
      <c r="L5" t="e">
        <f>#REF!</f>
        <v>#REF!</v>
      </c>
      <c r="M5" t="s">
        <v>349</v>
      </c>
      <c r="N5" t="e">
        <f>#REF!</f>
        <v>#REF!</v>
      </c>
      <c r="O5" t="s">
        <v>349</v>
      </c>
      <c r="P5" t="e">
        <f>#REF!</f>
        <v>#REF!</v>
      </c>
      <c r="Q5" t="s">
        <v>349</v>
      </c>
      <c r="R5" t="e">
        <f>#REF!</f>
        <v>#REF!</v>
      </c>
      <c r="S5" t="s">
        <v>349</v>
      </c>
      <c r="T5" t="str">
        <f>'(Compute)'!A1</f>
        <v>Activity-Based Budget</v>
      </c>
      <c r="U5" t="s">
        <v>349</v>
      </c>
      <c r="V5" t="str">
        <f>'(FnCalls 1)'!A1</f>
        <v>Activity-Based Budget</v>
      </c>
      <c r="W5" t="s">
        <v>349</v>
      </c>
      <c r="X5" t="str">
        <f>'(Tables)'!A1</f>
        <v>Activity-Based Budget</v>
      </c>
      <c r="Y5" t="s">
        <v>349</v>
      </c>
      <c r="Z5" t="str">
        <f>'ESE Budget Prompter'!B7</f>
        <v>Contact Person (if other than PI)</v>
      </c>
      <c r="AA5" t="s">
        <v>349</v>
      </c>
      <c r="AB5">
        <f>'(Ranges)'!A1</f>
        <v>0</v>
      </c>
      <c r="AC5" t="s">
        <v>349</v>
      </c>
      <c r="AD5" t="str">
        <f>'(Import)'!A1</f>
        <v>:A:0:Organization_Name</v>
      </c>
    </row>
    <row r="6" spans="1:64" ht="12.75" customHeight="1" x14ac:dyDescent="0.2">
      <c r="A6" t="s">
        <v>236</v>
      </c>
      <c r="B6" t="e">
        <f>#REF!</f>
        <v>#REF!</v>
      </c>
      <c r="C6" t="s">
        <v>215</v>
      </c>
      <c r="D6" t="e">
        <f>#REF!</f>
        <v>#REF!</v>
      </c>
      <c r="E6" t="s">
        <v>154</v>
      </c>
      <c r="F6" t="e">
        <f>#REF!</f>
        <v>#REF!</v>
      </c>
      <c r="G6" t="s">
        <v>139</v>
      </c>
      <c r="H6" t="e">
        <f>#REF!</f>
        <v>#REF!</v>
      </c>
      <c r="I6" t="s">
        <v>191</v>
      </c>
      <c r="J6" t="e">
        <f>#REF!</f>
        <v>#REF!</v>
      </c>
      <c r="K6" t="s">
        <v>74</v>
      </c>
      <c r="L6" t="e">
        <f>#REF!</f>
        <v>#REF!</v>
      </c>
      <c r="M6" t="s">
        <v>109</v>
      </c>
      <c r="N6" t="e">
        <f>#REF!</f>
        <v>#REF!</v>
      </c>
      <c r="O6" t="s">
        <v>283</v>
      </c>
      <c r="P6" t="e">
        <f>#REF!</f>
        <v>#REF!</v>
      </c>
      <c r="Q6" t="s">
        <v>274</v>
      </c>
      <c r="R6" t="e">
        <f>#REF!</f>
        <v>#REF!</v>
      </c>
      <c r="S6" t="s">
        <v>60</v>
      </c>
      <c r="T6" t="e">
        <f>#REF!</f>
        <v>#REF!</v>
      </c>
      <c r="U6" t="s">
        <v>322</v>
      </c>
      <c r="V6" t="e">
        <f>#REF!</f>
        <v>#REF!</v>
      </c>
      <c r="W6" t="s">
        <v>149</v>
      </c>
      <c r="X6" t="e">
        <f>#REF!</f>
        <v>#REF!</v>
      </c>
      <c r="Y6" t="s">
        <v>205</v>
      </c>
      <c r="Z6" t="e">
        <f>#REF!</f>
        <v>#REF!</v>
      </c>
      <c r="AA6" t="s">
        <v>295</v>
      </c>
      <c r="AB6" t="e">
        <f>#REF!</f>
        <v>#REF!</v>
      </c>
      <c r="AC6" t="s">
        <v>103</v>
      </c>
      <c r="AD6" t="e">
        <f>#REF!</f>
        <v>#REF!</v>
      </c>
      <c r="AE6" t="s">
        <v>271</v>
      </c>
      <c r="AF6" t="e">
        <f>#REF!</f>
        <v>#REF!</v>
      </c>
      <c r="AG6" t="s">
        <v>243</v>
      </c>
      <c r="AH6" t="e">
        <f>#REF!</f>
        <v>#REF!</v>
      </c>
      <c r="AI6" t="s">
        <v>144</v>
      </c>
      <c r="AJ6" t="e">
        <f>#REF!</f>
        <v>#REF!</v>
      </c>
      <c r="AK6" t="s">
        <v>246</v>
      </c>
      <c r="AL6" t="e">
        <f>#REF!</f>
        <v>#REF!</v>
      </c>
      <c r="AM6" t="s">
        <v>223</v>
      </c>
      <c r="AN6" t="e">
        <f>#REF!</f>
        <v>#REF!</v>
      </c>
      <c r="AO6" t="s">
        <v>125</v>
      </c>
      <c r="AP6" t="e">
        <f>#REF!</f>
        <v>#REF!</v>
      </c>
      <c r="AQ6" t="s">
        <v>272</v>
      </c>
      <c r="AR6" t="e">
        <f>#REF!</f>
        <v>#REF!</v>
      </c>
      <c r="AS6" t="s">
        <v>201</v>
      </c>
      <c r="AT6" t="e">
        <f>#REF!</f>
        <v>#REF!</v>
      </c>
      <c r="AU6" t="s">
        <v>122</v>
      </c>
      <c r="AV6" t="e">
        <f>#REF!</f>
        <v>#REF!</v>
      </c>
      <c r="AW6" t="s">
        <v>115</v>
      </c>
      <c r="AX6" t="e">
        <f>#REF!</f>
        <v>#REF!</v>
      </c>
      <c r="AY6" t="s">
        <v>66</v>
      </c>
      <c r="AZ6" t="e">
        <f>#REF!</f>
        <v>#REF!</v>
      </c>
      <c r="BA6" t="s">
        <v>278</v>
      </c>
      <c r="BB6" t="e">
        <f>#REF!</f>
        <v>#REF!</v>
      </c>
      <c r="BC6" t="s">
        <v>336</v>
      </c>
      <c r="BD6" t="e">
        <f>#REF!</f>
        <v>#REF!</v>
      </c>
      <c r="BE6" t="s">
        <v>280</v>
      </c>
      <c r="BF6" t="e">
        <f>#REF!</f>
        <v>#REF!</v>
      </c>
      <c r="BG6" t="s">
        <v>286</v>
      </c>
      <c r="BH6" t="e">
        <f>#REF!</f>
        <v>#REF!</v>
      </c>
      <c r="BI6" t="s">
        <v>327</v>
      </c>
      <c r="BJ6" t="e">
        <f>#REF!</f>
        <v>#REF!</v>
      </c>
      <c r="BK6" t="s">
        <v>127</v>
      </c>
      <c r="BL6" t="e">
        <f>#REF!</f>
        <v>#REF!</v>
      </c>
    </row>
    <row r="7" spans="1:64" ht="12.75" customHeight="1" x14ac:dyDescent="0.2">
      <c r="A7" t="s">
        <v>304</v>
      </c>
      <c r="B7" t="e">
        <f>#REF!</f>
        <v>#REF!</v>
      </c>
      <c r="C7" t="s">
        <v>296</v>
      </c>
      <c r="D7" t="e">
        <f>#REF!</f>
        <v>#REF!</v>
      </c>
      <c r="E7" t="s">
        <v>156</v>
      </c>
      <c r="F7" t="e">
        <f>#REF!</f>
        <v>#REF!</v>
      </c>
      <c r="G7" t="s">
        <v>199</v>
      </c>
      <c r="H7" t="e">
        <f>#REF!</f>
        <v>#REF!</v>
      </c>
      <c r="I7" t="s">
        <v>110</v>
      </c>
      <c r="J7" t="e">
        <f>#REF!</f>
        <v>#REF!</v>
      </c>
      <c r="K7" t="s">
        <v>234</v>
      </c>
      <c r="L7" t="e">
        <f>#REF!</f>
        <v>#REF!</v>
      </c>
      <c r="M7" t="s">
        <v>163</v>
      </c>
      <c r="N7" t="e">
        <f>#REF!</f>
        <v>#REF!</v>
      </c>
      <c r="O7" t="s">
        <v>108</v>
      </c>
      <c r="P7" t="e">
        <f>#REF!</f>
        <v>#REF!</v>
      </c>
      <c r="Q7" t="s">
        <v>193</v>
      </c>
      <c r="R7" t="e">
        <f>#REF!</f>
        <v>#REF!</v>
      </c>
      <c r="S7" t="s">
        <v>268</v>
      </c>
      <c r="T7" t="e">
        <f>#REF!</f>
        <v>#REF!</v>
      </c>
      <c r="U7" t="s">
        <v>72</v>
      </c>
      <c r="V7" t="e">
        <f>#REF!</f>
        <v>#REF!</v>
      </c>
      <c r="W7" t="s">
        <v>187</v>
      </c>
      <c r="X7" t="e">
        <f>#REF!</f>
        <v>#REF!</v>
      </c>
      <c r="Y7" t="s">
        <v>324</v>
      </c>
      <c r="Z7" t="e">
        <f>#REF!</f>
        <v>#REF!</v>
      </c>
      <c r="AA7" t="s">
        <v>62</v>
      </c>
      <c r="AB7" t="e">
        <f>#REF!</f>
        <v>#REF!</v>
      </c>
      <c r="AC7" t="s">
        <v>196</v>
      </c>
      <c r="AD7" t="e">
        <f>#REF!</f>
        <v>#REF!</v>
      </c>
      <c r="AE7" t="s">
        <v>146</v>
      </c>
      <c r="AF7" t="e">
        <f>#REF!</f>
        <v>#REF!</v>
      </c>
      <c r="AG7" t="s">
        <v>231</v>
      </c>
      <c r="AH7" t="e">
        <f>#REF!</f>
        <v>#REF!</v>
      </c>
      <c r="AI7" t="s">
        <v>177</v>
      </c>
      <c r="AJ7" t="e">
        <f>#REF!</f>
        <v>#REF!</v>
      </c>
      <c r="AK7" t="s">
        <v>159</v>
      </c>
      <c r="AL7" t="e">
        <f>#REF!</f>
        <v>#REF!</v>
      </c>
      <c r="AM7" t="s">
        <v>70</v>
      </c>
      <c r="AN7" t="e">
        <f>#REF!</f>
        <v>#REF!</v>
      </c>
      <c r="AO7" t="s">
        <v>281</v>
      </c>
      <c r="AP7" t="e">
        <f>#REF!</f>
        <v>#REF!</v>
      </c>
      <c r="AQ7" t="s">
        <v>328</v>
      </c>
      <c r="AR7" t="e">
        <f>#REF!</f>
        <v>#REF!</v>
      </c>
      <c r="AS7" t="s">
        <v>255</v>
      </c>
      <c r="AT7" t="e">
        <f>#REF!</f>
        <v>#REF!</v>
      </c>
      <c r="AU7" t="s">
        <v>165</v>
      </c>
      <c r="AV7" t="e">
        <f>#REF!</f>
        <v>#REF!</v>
      </c>
      <c r="AW7" t="s">
        <v>258</v>
      </c>
      <c r="AX7" t="e">
        <f>#REF!</f>
        <v>#REF!</v>
      </c>
      <c r="AY7" t="s">
        <v>152</v>
      </c>
      <c r="AZ7" t="e">
        <f>#REF!</f>
        <v>#REF!</v>
      </c>
      <c r="BA7" t="s">
        <v>213</v>
      </c>
      <c r="BB7" t="e">
        <f>#REF!</f>
        <v>#REF!</v>
      </c>
      <c r="BC7" t="s">
        <v>179</v>
      </c>
      <c r="BD7" t="e">
        <f>#REF!</f>
        <v>#REF!</v>
      </c>
      <c r="BE7" t="s">
        <v>315</v>
      </c>
      <c r="BF7" t="e">
        <f>#REF!</f>
        <v>#REF!</v>
      </c>
      <c r="BG7" t="s">
        <v>260</v>
      </c>
      <c r="BH7" t="e">
        <f>#REF!</f>
        <v>#REF!</v>
      </c>
      <c r="BI7" t="s">
        <v>208</v>
      </c>
      <c r="BJ7" t="e">
        <f>#REF!</f>
        <v>#REF!</v>
      </c>
      <c r="BK7" t="s">
        <v>221</v>
      </c>
      <c r="BL7" t="e">
        <f>#REF!</f>
        <v>#REF!</v>
      </c>
    </row>
    <row r="8" spans="1:64" ht="12.75" customHeight="1" x14ac:dyDescent="0.2">
      <c r="A8" t="s">
        <v>157</v>
      </c>
      <c r="B8" t="e">
        <f>#REF!</f>
        <v>#REF!</v>
      </c>
      <c r="C8" t="s">
        <v>217</v>
      </c>
      <c r="D8" t="e">
        <f>#REF!</f>
        <v>#REF!</v>
      </c>
      <c r="E8" t="s">
        <v>132</v>
      </c>
      <c r="F8" t="e">
        <f>#REF!</f>
        <v>#REF!</v>
      </c>
      <c r="G8" t="s">
        <v>192</v>
      </c>
      <c r="H8" t="e">
        <f>#REF!</f>
        <v>#REF!</v>
      </c>
      <c r="I8" t="s">
        <v>61</v>
      </c>
      <c r="J8" t="e">
        <f>#REF!</f>
        <v>#REF!</v>
      </c>
      <c r="K8" t="s">
        <v>275</v>
      </c>
      <c r="L8" t="e">
        <f>#REF!</f>
        <v>#REF!</v>
      </c>
      <c r="M8" t="s">
        <v>145</v>
      </c>
      <c r="N8" t="e">
        <f>#REF!</f>
        <v>#REF!</v>
      </c>
      <c r="O8" t="s">
        <v>98</v>
      </c>
      <c r="P8" t="e">
        <f>#REF!</f>
        <v>#REF!</v>
      </c>
      <c r="Q8" t="s">
        <v>313</v>
      </c>
      <c r="R8" t="e">
        <f>#REF!</f>
        <v>#REF!</v>
      </c>
      <c r="S8" t="s">
        <v>200</v>
      </c>
      <c r="T8" t="e">
        <f>#REF!</f>
        <v>#REF!</v>
      </c>
      <c r="U8" t="s">
        <v>266</v>
      </c>
      <c r="V8" t="e">
        <f>#REF!</f>
        <v>#REF!</v>
      </c>
      <c r="W8" t="s">
        <v>171</v>
      </c>
      <c r="X8" t="e">
        <f>#REF!</f>
        <v>#REF!</v>
      </c>
      <c r="Y8" t="s">
        <v>244</v>
      </c>
      <c r="Z8" t="e">
        <f>#REF!</f>
        <v>#REF!</v>
      </c>
      <c r="AA8" t="s">
        <v>305</v>
      </c>
      <c r="AB8" t="e">
        <f>#REF!</f>
        <v>#REF!</v>
      </c>
      <c r="AC8" t="s">
        <v>137</v>
      </c>
      <c r="AD8" t="e">
        <f>#REF!</f>
        <v>#REF!</v>
      </c>
      <c r="AE8" t="s">
        <v>233</v>
      </c>
      <c r="AF8" t="e">
        <f>#REF!</f>
        <v>#REF!</v>
      </c>
      <c r="AG8" t="s">
        <v>269</v>
      </c>
      <c r="AH8" t="e">
        <f>#REF!</f>
        <v>#REF!</v>
      </c>
      <c r="AI8" t="s">
        <v>273</v>
      </c>
      <c r="AJ8" t="e">
        <f>#REF!</f>
        <v>#REF!</v>
      </c>
      <c r="AK8" t="s">
        <v>102</v>
      </c>
      <c r="AL8" t="e">
        <f>#REF!</f>
        <v>#REF!</v>
      </c>
      <c r="AM8" t="s">
        <v>178</v>
      </c>
      <c r="AN8" t="e">
        <f>#REF!</f>
        <v>#REF!</v>
      </c>
      <c r="AO8" t="s">
        <v>176</v>
      </c>
      <c r="AP8" t="e">
        <f>#REF!</f>
        <v>#REF!</v>
      </c>
      <c r="AQ8" t="s">
        <v>226</v>
      </c>
      <c r="AR8" t="e">
        <f>#REF!</f>
        <v>#REF!</v>
      </c>
      <c r="AS8" t="s">
        <v>352</v>
      </c>
      <c r="AT8" t="e">
        <f>#REF!</f>
        <v>#REF!</v>
      </c>
      <c r="AU8" t="s">
        <v>222</v>
      </c>
      <c r="AV8" t="e">
        <f>#REF!</f>
        <v>#REF!</v>
      </c>
      <c r="AW8" t="s">
        <v>224</v>
      </c>
      <c r="AX8" t="e">
        <f>#REF!</f>
        <v>#REF!</v>
      </c>
      <c r="AY8" t="s">
        <v>241</v>
      </c>
      <c r="AZ8" t="e">
        <f>#REF!</f>
        <v>#REF!</v>
      </c>
      <c r="BA8" t="s">
        <v>81</v>
      </c>
      <c r="BB8" t="e">
        <f>#REF!</f>
        <v>#REF!</v>
      </c>
      <c r="BC8" t="s">
        <v>209</v>
      </c>
      <c r="BD8" t="e">
        <f>#REF!</f>
        <v>#REF!</v>
      </c>
      <c r="BE8" t="s">
        <v>293</v>
      </c>
      <c r="BF8" t="e">
        <f>#REF!</f>
        <v>#REF!</v>
      </c>
      <c r="BG8" t="s">
        <v>257</v>
      </c>
      <c r="BH8" t="e">
        <f>#REF!</f>
        <v>#REF!</v>
      </c>
      <c r="BI8" t="s">
        <v>309</v>
      </c>
      <c r="BJ8" t="e">
        <f>#REF!</f>
        <v>#REF!</v>
      </c>
      <c r="BK8" t="s">
        <v>228</v>
      </c>
      <c r="BL8" t="e">
        <f>#REF!</f>
        <v>#REF!</v>
      </c>
    </row>
    <row r="9" spans="1:64" ht="12.75" customHeight="1" x14ac:dyDescent="0.2">
      <c r="A9" t="s">
        <v>59</v>
      </c>
      <c r="B9" t="e">
        <f>#REF!</f>
        <v>#REF!</v>
      </c>
      <c r="C9" t="s">
        <v>245</v>
      </c>
      <c r="D9" t="e">
        <f>#REF!</f>
        <v>#REF!</v>
      </c>
      <c r="E9" t="s">
        <v>134</v>
      </c>
      <c r="F9" t="e">
        <f>#REF!</f>
        <v>#REF!</v>
      </c>
      <c r="G9" t="s">
        <v>68</v>
      </c>
      <c r="H9" t="e">
        <f>#REF!</f>
        <v>#REF!</v>
      </c>
      <c r="I9" t="s">
        <v>147</v>
      </c>
      <c r="J9" t="e">
        <f>#REF!</f>
        <v>#REF!</v>
      </c>
      <c r="K9" t="s">
        <v>166</v>
      </c>
      <c r="L9" t="e">
        <f>#REF!</f>
        <v>#REF!</v>
      </c>
      <c r="M9" t="s">
        <v>306</v>
      </c>
      <c r="N9" t="e">
        <f>#REF!</f>
        <v>#REF!</v>
      </c>
      <c r="O9" t="s">
        <v>182</v>
      </c>
      <c r="P9" t="e">
        <f>#REF!</f>
        <v>#REF!</v>
      </c>
      <c r="Q9" t="s">
        <v>162</v>
      </c>
      <c r="R9" t="e">
        <f>#REF!</f>
        <v>#REF!</v>
      </c>
      <c r="S9" t="s">
        <v>195</v>
      </c>
      <c r="T9" t="e">
        <f>#REF!</f>
        <v>#REF!</v>
      </c>
      <c r="U9" t="s">
        <v>289</v>
      </c>
      <c r="V9" t="e">
        <f>#REF!</f>
        <v>#REF!</v>
      </c>
      <c r="W9" t="s">
        <v>220</v>
      </c>
      <c r="X9" t="e">
        <f>#REF!</f>
        <v>#REF!</v>
      </c>
      <c r="Y9" t="s">
        <v>79</v>
      </c>
      <c r="Z9" t="e">
        <f>#REF!</f>
        <v>#REF!</v>
      </c>
      <c r="AA9" t="s">
        <v>141</v>
      </c>
      <c r="AB9" t="e">
        <f>#REF!</f>
        <v>#REF!</v>
      </c>
      <c r="AC9" t="s">
        <v>303</v>
      </c>
      <c r="AD9" t="e">
        <f>#REF!</f>
        <v>#REF!</v>
      </c>
      <c r="AE9" t="s">
        <v>317</v>
      </c>
      <c r="AF9" t="e">
        <f>#REF!</f>
        <v>#REF!</v>
      </c>
      <c r="AG9" t="s">
        <v>198</v>
      </c>
      <c r="AH9" t="e">
        <f>#REF!</f>
        <v>#REF!</v>
      </c>
      <c r="AI9" t="s">
        <v>118</v>
      </c>
      <c r="AJ9" t="e">
        <f>#REF!</f>
        <v>#REF!</v>
      </c>
      <c r="AK9" t="s">
        <v>288</v>
      </c>
      <c r="AL9" t="e">
        <f>#REF!</f>
        <v>#REF!</v>
      </c>
      <c r="AM9" t="s">
        <v>185</v>
      </c>
      <c r="AN9" t="e">
        <f>#REF!</f>
        <v>#REF!</v>
      </c>
      <c r="AO9" t="s">
        <v>216</v>
      </c>
      <c r="AP9" t="e">
        <f>#REF!</f>
        <v>#REF!</v>
      </c>
      <c r="AQ9" t="s">
        <v>325</v>
      </c>
      <c r="AR9" t="e">
        <f>#REF!</f>
        <v>#REF!</v>
      </c>
      <c r="AS9" t="s">
        <v>84</v>
      </c>
      <c r="AT9" t="e">
        <f>#REF!</f>
        <v>#REF!</v>
      </c>
      <c r="AU9" t="s">
        <v>343</v>
      </c>
      <c r="AV9" t="e">
        <f>#REF!</f>
        <v>#REF!</v>
      </c>
      <c r="AW9" t="s">
        <v>129</v>
      </c>
      <c r="AX9" t="e">
        <f>#REF!</f>
        <v>#REF!</v>
      </c>
      <c r="AY9" t="s">
        <v>194</v>
      </c>
      <c r="AZ9" t="e">
        <f>#REF!</f>
        <v>#REF!</v>
      </c>
      <c r="BA9" t="s">
        <v>225</v>
      </c>
      <c r="BB9" t="e">
        <f>#REF!</f>
        <v>#REF!</v>
      </c>
      <c r="BC9" t="s">
        <v>320</v>
      </c>
      <c r="BD9" t="e">
        <f>#REF!</f>
        <v>#REF!</v>
      </c>
      <c r="BE9" t="s">
        <v>285</v>
      </c>
      <c r="BF9" t="e">
        <f>#REF!</f>
        <v>#REF!</v>
      </c>
      <c r="BG9" t="s">
        <v>130</v>
      </c>
      <c r="BH9" t="e">
        <f>#REF!</f>
        <v>#REF!</v>
      </c>
      <c r="BI9" t="s">
        <v>319</v>
      </c>
      <c r="BJ9" t="e">
        <f>#REF!</f>
        <v>#REF!</v>
      </c>
      <c r="BK9" t="s">
        <v>67</v>
      </c>
      <c r="BL9" t="e">
        <f>#REF!</f>
        <v>#REF!</v>
      </c>
    </row>
    <row r="10" spans="1:64" ht="12.75" customHeight="1" x14ac:dyDescent="0.2">
      <c r="A10" t="s">
        <v>287</v>
      </c>
      <c r="B10" t="e">
        <f>#REF!</f>
        <v>#REF!</v>
      </c>
      <c r="C10" t="s">
        <v>232</v>
      </c>
      <c r="D10" t="e">
        <f>#REF!</f>
        <v>#REF!</v>
      </c>
      <c r="E10" t="s">
        <v>247</v>
      </c>
      <c r="F10" t="e">
        <f>#REF!</f>
        <v>#REF!</v>
      </c>
      <c r="G10" t="s">
        <v>188</v>
      </c>
      <c r="H10" t="e">
        <f>#REF!</f>
        <v>#REF!</v>
      </c>
      <c r="I10" t="s">
        <v>71</v>
      </c>
      <c r="J10" t="e">
        <f>#REF!</f>
        <v>#REF!</v>
      </c>
      <c r="K10" t="s">
        <v>174</v>
      </c>
      <c r="L10" t="e">
        <f>#REF!</f>
        <v>#REF!</v>
      </c>
      <c r="M10" t="s">
        <v>186</v>
      </c>
      <c r="N10" t="e">
        <f>#REF!</f>
        <v>#REF!</v>
      </c>
      <c r="O10" t="s">
        <v>124</v>
      </c>
      <c r="P10" t="e">
        <f>#REF!</f>
        <v>#REF!</v>
      </c>
      <c r="Q10" t="s">
        <v>203</v>
      </c>
      <c r="R10" t="e">
        <f>#REF!</f>
        <v>#REF!</v>
      </c>
      <c r="S10" t="s">
        <v>333</v>
      </c>
      <c r="T10" t="e">
        <f>#REF!</f>
        <v>#REF!</v>
      </c>
      <c r="U10" t="s">
        <v>248</v>
      </c>
      <c r="V10" t="e">
        <f>#REF!</f>
        <v>#REF!</v>
      </c>
      <c r="W10" t="s">
        <v>354</v>
      </c>
      <c r="X10" t="e">
        <f>#REF!</f>
        <v>#REF!</v>
      </c>
      <c r="Y10" t="s">
        <v>142</v>
      </c>
      <c r="Z10" t="e">
        <f>#REF!</f>
        <v>#REF!</v>
      </c>
      <c r="AA10" t="s">
        <v>261</v>
      </c>
      <c r="AB10" t="e">
        <f>#REF!</f>
        <v>#REF!</v>
      </c>
      <c r="AC10" t="s">
        <v>104</v>
      </c>
      <c r="AD10" t="e">
        <f>#REF!</f>
        <v>#REF!</v>
      </c>
      <c r="AE10" t="s">
        <v>184</v>
      </c>
      <c r="AF10" t="e">
        <f>#REF!</f>
        <v>#REF!</v>
      </c>
      <c r="AG10" t="s">
        <v>151</v>
      </c>
      <c r="AH10" t="e">
        <f>#REF!</f>
        <v>#REF!</v>
      </c>
      <c r="AI10" t="s">
        <v>353</v>
      </c>
      <c r="AJ10" t="e">
        <f>#REF!</f>
        <v>#REF!</v>
      </c>
      <c r="AK10" t="s">
        <v>168</v>
      </c>
      <c r="AL10" t="e">
        <f>#REF!</f>
        <v>#REF!</v>
      </c>
      <c r="AM10" t="s">
        <v>189</v>
      </c>
      <c r="AN10" t="e">
        <f>#REF!</f>
        <v>#REF!</v>
      </c>
      <c r="AO10" t="s">
        <v>105</v>
      </c>
      <c r="AP10" t="e">
        <f>#REF!</f>
        <v>#REF!</v>
      </c>
      <c r="AQ10" t="s">
        <v>76</v>
      </c>
      <c r="AR10" t="e">
        <f>#REF!</f>
        <v>#REF!</v>
      </c>
      <c r="AS10" t="s">
        <v>346</v>
      </c>
      <c r="AT10" t="e">
        <f>#REF!</f>
        <v>#REF!</v>
      </c>
      <c r="AU10" t="s">
        <v>148</v>
      </c>
      <c r="AV10" t="e">
        <f>#REF!</f>
        <v>#REF!</v>
      </c>
      <c r="AW10" t="s">
        <v>310</v>
      </c>
      <c r="AX10" t="e">
        <f>#REF!</f>
        <v>#REF!</v>
      </c>
      <c r="AY10" t="s">
        <v>270</v>
      </c>
      <c r="AZ10" t="e">
        <f>#REF!</f>
        <v>#REF!</v>
      </c>
      <c r="BA10" t="s">
        <v>300</v>
      </c>
      <c r="BB10" t="e">
        <f>#REF!</f>
        <v>#REF!</v>
      </c>
      <c r="BC10" t="s">
        <v>298</v>
      </c>
      <c r="BD10" t="e">
        <f>#REF!</f>
        <v>#REF!</v>
      </c>
      <c r="BE10" t="s">
        <v>262</v>
      </c>
      <c r="BF10" t="e">
        <f>#REF!</f>
        <v>#REF!</v>
      </c>
      <c r="BG10" t="s">
        <v>164</v>
      </c>
      <c r="BH10" t="e">
        <f>#REF!</f>
        <v>#REF!</v>
      </c>
      <c r="BI10" t="s">
        <v>329</v>
      </c>
      <c r="BJ10" t="e">
        <f>#REF!</f>
        <v>#REF!</v>
      </c>
      <c r="BK10" t="s">
        <v>250</v>
      </c>
      <c r="BL10" t="e">
        <f>#REF!</f>
        <v>#REF!</v>
      </c>
    </row>
    <row r="11" spans="1:64" ht="12.75" customHeight="1" x14ac:dyDescent="0.2">
      <c r="A11" t="s">
        <v>119</v>
      </c>
      <c r="B11" t="e">
        <f>#REF!</f>
        <v>#REF!</v>
      </c>
      <c r="C11" t="s">
        <v>140</v>
      </c>
      <c r="D11" t="e">
        <f>#REF!</f>
        <v>#REF!</v>
      </c>
      <c r="E11" t="s">
        <v>206</v>
      </c>
      <c r="F11" t="e">
        <f>#REF!</f>
        <v>#REF!</v>
      </c>
    </row>
  </sheetData>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workbookViewId="0">
      <selection activeCell="A3" sqref="A3"/>
    </sheetView>
  </sheetViews>
  <sheetFormatPr defaultColWidth="8.85546875" defaultRowHeight="12.75" x14ac:dyDescent="0.2"/>
  <cols>
    <col min="1" max="1" width="7.42578125" customWidth="1"/>
    <col min="2" max="2" width="7.140625" bestFit="1" customWidth="1"/>
    <col min="6" max="6" width="10" customWidth="1"/>
  </cols>
  <sheetData>
    <row r="1" spans="1:7" ht="15.75" x14ac:dyDescent="0.2">
      <c r="A1" s="66" t="s">
        <v>93</v>
      </c>
    </row>
    <row r="2" spans="1:7" ht="15.75" x14ac:dyDescent="0.2">
      <c r="A2" s="66" t="s">
        <v>45</v>
      </c>
    </row>
    <row r="3" spans="1:7" x14ac:dyDescent="0.2">
      <c r="A3" s="79">
        <f>Title</f>
        <v>0</v>
      </c>
    </row>
    <row r="4" spans="1:7" x14ac:dyDescent="0.2">
      <c r="A4" s="78"/>
    </row>
    <row r="5" spans="1:7" s="65" customFormat="1" x14ac:dyDescent="0.2">
      <c r="A5" s="68" t="s">
        <v>40</v>
      </c>
    </row>
    <row r="6" spans="1:7" s="65" customFormat="1" x14ac:dyDescent="0.2">
      <c r="A6" s="68" t="s">
        <v>42</v>
      </c>
    </row>
    <row r="8" spans="1:7" x14ac:dyDescent="0.2">
      <c r="A8" s="80" t="s">
        <v>44</v>
      </c>
      <c r="B8" s="67" t="s">
        <v>20</v>
      </c>
      <c r="G8" s="67" t="s">
        <v>21</v>
      </c>
    </row>
    <row r="9" spans="1:7" x14ac:dyDescent="0.2">
      <c r="B9" s="67"/>
      <c r="C9" s="77" t="s">
        <v>29</v>
      </c>
      <c r="F9" s="67"/>
    </row>
    <row r="10" spans="1:7" x14ac:dyDescent="0.2">
      <c r="C10" t="s">
        <v>33</v>
      </c>
    </row>
    <row r="11" spans="1:7" x14ac:dyDescent="0.2">
      <c r="C11" t="s">
        <v>34</v>
      </c>
    </row>
    <row r="12" spans="1:7" x14ac:dyDescent="0.2">
      <c r="C12" t="s">
        <v>31</v>
      </c>
    </row>
    <row r="13" spans="1:7" x14ac:dyDescent="0.2">
      <c r="C13" t="s">
        <v>32</v>
      </c>
    </row>
    <row r="14" spans="1:7" x14ac:dyDescent="0.2">
      <c r="C14" t="s">
        <v>24</v>
      </c>
    </row>
    <row r="15" spans="1:7" x14ac:dyDescent="0.2">
      <c r="C15" t="s">
        <v>39</v>
      </c>
    </row>
    <row r="16" spans="1:7" x14ac:dyDescent="0.2">
      <c r="C16" t="s">
        <v>18</v>
      </c>
    </row>
    <row r="17" spans="3:3" x14ac:dyDescent="0.2">
      <c r="C17" t="s">
        <v>10</v>
      </c>
    </row>
    <row r="18" spans="3:3" x14ac:dyDescent="0.2">
      <c r="C18" t="s">
        <v>11</v>
      </c>
    </row>
    <row r="19" spans="3:3" x14ac:dyDescent="0.2">
      <c r="C19" t="s">
        <v>37</v>
      </c>
    </row>
    <row r="20" spans="3:3" x14ac:dyDescent="0.2">
      <c r="C20" t="s">
        <v>36</v>
      </c>
    </row>
    <row r="21" spans="3:3" x14ac:dyDescent="0.2">
      <c r="C21" t="s">
        <v>38</v>
      </c>
    </row>
    <row r="22" spans="3:3" x14ac:dyDescent="0.2">
      <c r="C22" t="s">
        <v>28</v>
      </c>
    </row>
    <row r="23" spans="3:3" x14ac:dyDescent="0.2">
      <c r="C23" t="s">
        <v>12</v>
      </c>
    </row>
    <row r="24" spans="3:3" x14ac:dyDescent="0.2">
      <c r="C24" t="s">
        <v>35</v>
      </c>
    </row>
    <row r="25" spans="3:3" x14ac:dyDescent="0.2">
      <c r="C25" t="s">
        <v>19</v>
      </c>
    </row>
    <row r="26" spans="3:3" x14ac:dyDescent="0.2">
      <c r="C26" t="s">
        <v>41</v>
      </c>
    </row>
    <row r="28" spans="3:3" x14ac:dyDescent="0.2">
      <c r="C28" s="77" t="s">
        <v>30</v>
      </c>
    </row>
    <row r="29" spans="3:3" x14ac:dyDescent="0.2">
      <c r="C29" t="s">
        <v>16</v>
      </c>
    </row>
    <row r="30" spans="3:3" x14ac:dyDescent="0.2">
      <c r="C30" t="s">
        <v>8</v>
      </c>
    </row>
    <row r="31" spans="3:3" x14ac:dyDescent="0.2">
      <c r="C31" t="s">
        <v>14</v>
      </c>
    </row>
    <row r="32" spans="3:3" x14ac:dyDescent="0.2">
      <c r="C32" t="s">
        <v>13</v>
      </c>
    </row>
    <row r="33" spans="3:3" x14ac:dyDescent="0.2">
      <c r="C33" t="s">
        <v>17</v>
      </c>
    </row>
    <row r="34" spans="3:3" x14ac:dyDescent="0.2">
      <c r="C34" t="s">
        <v>9</v>
      </c>
    </row>
    <row r="35" spans="3:3" x14ac:dyDescent="0.2">
      <c r="C35" t="s">
        <v>15</v>
      </c>
    </row>
  </sheetData>
  <sortState ref="B29:B36">
    <sortCondition ref="B29:B36"/>
  </sortState>
  <phoneticPr fontId="19"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(Compute)</vt:lpstr>
      <vt:lpstr>(FnCalls 1)</vt:lpstr>
      <vt:lpstr>(Tables)</vt:lpstr>
      <vt:lpstr>ESE Budget Prompter</vt:lpstr>
      <vt:lpstr>(Ranges)</vt:lpstr>
      <vt:lpstr>(Import)</vt:lpstr>
      <vt:lpstr>Document Checklist</vt:lpstr>
      <vt:lpstr>Answer</vt:lpstr>
      <vt:lpstr>ESE</vt:lpstr>
      <vt:lpstr>Name</vt:lpstr>
      <vt:lpstr>ok</vt:lpstr>
      <vt:lpstr>'ESE Budget Prompter'!Print_Area</vt:lpstr>
      <vt:lpstr>Title</vt:lpstr>
      <vt:lpstr>Workbook</vt:lpstr>
      <vt:lpstr>yes</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Lenovo User</cp:lastModifiedBy>
  <cp:lastPrinted>2017-02-10T13:59:13Z</cp:lastPrinted>
  <dcterms:created xsi:type="dcterms:W3CDTF">2014-10-14T12:52:27Z</dcterms:created>
  <dcterms:modified xsi:type="dcterms:W3CDTF">2017-02-11T01:35:12Z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TC018655439991</vt:lpwstr>
  </property>
</Properties>
</file>